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 and Zoning\Emergency Management\2019 Blizzard &amp; Flood\2019 PDA Information\Ethan Town-need GPS and map\"/>
    </mc:Choice>
  </mc:AlternateContent>
  <xr:revisionPtr revIDLastSave="0" documentId="13_ncr:1_{FFC6C5C3-9FC2-42E3-8F0E-94BB4980972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ites 1-7" sheetId="1" r:id="rId1"/>
    <sheet name="Sites 8-14" sheetId="7" r:id="rId2"/>
    <sheet name="Sites 15-21" sheetId="12" r:id="rId3"/>
    <sheet name="Sites 22-28" sheetId="13" r:id="rId4"/>
    <sheet name="Sites 29-35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2" l="1"/>
  <c r="H4" i="13"/>
  <c r="H4" i="14"/>
  <c r="H4" i="7"/>
  <c r="F4" i="12"/>
  <c r="F4" i="13"/>
  <c r="F4" i="14"/>
  <c r="F4" i="7"/>
  <c r="R28" i="14"/>
  <c r="P28" i="14"/>
  <c r="R27" i="14"/>
  <c r="K27" i="14" s="1"/>
  <c r="R26" i="14"/>
  <c r="J26" i="14" s="1"/>
  <c r="P26" i="14" s="1"/>
  <c r="R25" i="14"/>
  <c r="P25" i="14"/>
  <c r="R24" i="14"/>
  <c r="K24" i="14" s="1"/>
  <c r="P24" i="14" s="1"/>
  <c r="R23" i="14"/>
  <c r="J23" i="14" s="1"/>
  <c r="P23" i="14" s="1"/>
  <c r="R22" i="14"/>
  <c r="P22" i="14"/>
  <c r="R21" i="14"/>
  <c r="K21" i="14" s="1"/>
  <c r="P21" i="14" s="1"/>
  <c r="R20" i="14"/>
  <c r="J20" i="14" s="1"/>
  <c r="P20" i="14" s="1"/>
  <c r="R19" i="14"/>
  <c r="P19" i="14"/>
  <c r="R18" i="14"/>
  <c r="K18" i="14" s="1"/>
  <c r="P18" i="14" s="1"/>
  <c r="R17" i="14"/>
  <c r="J17" i="14" s="1"/>
  <c r="P17" i="14" s="1"/>
  <c r="R16" i="14"/>
  <c r="P16" i="14"/>
  <c r="R15" i="14"/>
  <c r="K15" i="14" s="1"/>
  <c r="P15" i="14" s="1"/>
  <c r="R14" i="14"/>
  <c r="J14" i="14" s="1"/>
  <c r="P14" i="14" s="1"/>
  <c r="R13" i="14"/>
  <c r="P13" i="14"/>
  <c r="R12" i="14"/>
  <c r="K12" i="14" s="1"/>
  <c r="P12" i="14" s="1"/>
  <c r="R11" i="14"/>
  <c r="J11" i="14" s="1"/>
  <c r="P11" i="14" s="1"/>
  <c r="R10" i="14"/>
  <c r="P10" i="14"/>
  <c r="R9" i="14"/>
  <c r="K9" i="14" s="1"/>
  <c r="P9" i="14" s="1"/>
  <c r="R8" i="14"/>
  <c r="J8" i="14" s="1"/>
  <c r="P8" i="14" s="1"/>
  <c r="L4" i="14"/>
  <c r="C4" i="14"/>
  <c r="A4" i="14"/>
  <c r="R28" i="13"/>
  <c r="P28" i="13"/>
  <c r="R27" i="13"/>
  <c r="K27" i="13" s="1"/>
  <c r="R26" i="13"/>
  <c r="J26" i="13" s="1"/>
  <c r="P26" i="13" s="1"/>
  <c r="R25" i="13"/>
  <c r="P25" i="13"/>
  <c r="R24" i="13"/>
  <c r="K24" i="13" s="1"/>
  <c r="P24" i="13" s="1"/>
  <c r="R23" i="13"/>
  <c r="J23" i="13" s="1"/>
  <c r="P23" i="13" s="1"/>
  <c r="R22" i="13"/>
  <c r="P22" i="13"/>
  <c r="R21" i="13"/>
  <c r="K21" i="13" s="1"/>
  <c r="P21" i="13" s="1"/>
  <c r="R20" i="13"/>
  <c r="J20" i="13" s="1"/>
  <c r="P20" i="13" s="1"/>
  <c r="R19" i="13"/>
  <c r="P19" i="13"/>
  <c r="R18" i="13"/>
  <c r="K18" i="13" s="1"/>
  <c r="P18" i="13" s="1"/>
  <c r="R17" i="13"/>
  <c r="J17" i="13" s="1"/>
  <c r="P17" i="13" s="1"/>
  <c r="R16" i="13"/>
  <c r="P16" i="13"/>
  <c r="R15" i="13"/>
  <c r="K15" i="13" s="1"/>
  <c r="P15" i="13" s="1"/>
  <c r="R14" i="13"/>
  <c r="J14" i="13" s="1"/>
  <c r="P14" i="13" s="1"/>
  <c r="R13" i="13"/>
  <c r="P13" i="13"/>
  <c r="R12" i="13"/>
  <c r="K12" i="13" s="1"/>
  <c r="P12" i="13" s="1"/>
  <c r="R11" i="13"/>
  <c r="J11" i="13" s="1"/>
  <c r="P11" i="13" s="1"/>
  <c r="R10" i="13"/>
  <c r="P10" i="13"/>
  <c r="R9" i="13"/>
  <c r="K9" i="13" s="1"/>
  <c r="P9" i="13" s="1"/>
  <c r="R8" i="13"/>
  <c r="J8" i="13" s="1"/>
  <c r="P8" i="13" s="1"/>
  <c r="L4" i="13"/>
  <c r="C4" i="13"/>
  <c r="A4" i="13"/>
  <c r="C4" i="12"/>
  <c r="R28" i="12"/>
  <c r="P28" i="12"/>
  <c r="R27" i="12"/>
  <c r="K27" i="12" s="1"/>
  <c r="R26" i="12"/>
  <c r="J26" i="12" s="1"/>
  <c r="R25" i="12"/>
  <c r="P25" i="12"/>
  <c r="R24" i="12"/>
  <c r="K24" i="12" s="1"/>
  <c r="P24" i="12" s="1"/>
  <c r="R23" i="12"/>
  <c r="J23" i="12" s="1"/>
  <c r="P23" i="12" s="1"/>
  <c r="R22" i="12"/>
  <c r="P22" i="12"/>
  <c r="R21" i="12"/>
  <c r="K21" i="12" s="1"/>
  <c r="P21" i="12" s="1"/>
  <c r="R20" i="12"/>
  <c r="J20" i="12" s="1"/>
  <c r="P20" i="12" s="1"/>
  <c r="R19" i="12"/>
  <c r="P19" i="12"/>
  <c r="R18" i="12"/>
  <c r="K18" i="12" s="1"/>
  <c r="P18" i="12" s="1"/>
  <c r="R17" i="12"/>
  <c r="J17" i="12" s="1"/>
  <c r="P17" i="12" s="1"/>
  <c r="R16" i="12"/>
  <c r="P16" i="12"/>
  <c r="R15" i="12"/>
  <c r="K15" i="12" s="1"/>
  <c r="P15" i="12" s="1"/>
  <c r="R14" i="12"/>
  <c r="J14" i="12" s="1"/>
  <c r="P14" i="12" s="1"/>
  <c r="R13" i="12"/>
  <c r="P13" i="12"/>
  <c r="R12" i="12"/>
  <c r="K12" i="12" s="1"/>
  <c r="P12" i="12" s="1"/>
  <c r="R11" i="12"/>
  <c r="J11" i="12" s="1"/>
  <c r="P11" i="12" s="1"/>
  <c r="R10" i="12"/>
  <c r="P10" i="12"/>
  <c r="R9" i="12"/>
  <c r="K9" i="12" s="1"/>
  <c r="P9" i="12" s="1"/>
  <c r="R8" i="12"/>
  <c r="J8" i="12" s="1"/>
  <c r="P8" i="12" s="1"/>
  <c r="L4" i="12"/>
  <c r="A4" i="12"/>
  <c r="L4" i="7"/>
  <c r="C4" i="7"/>
  <c r="A4" i="7"/>
  <c r="R28" i="7"/>
  <c r="P28" i="7"/>
  <c r="R27" i="7"/>
  <c r="K27" i="7" s="1"/>
  <c r="P27" i="7" s="1"/>
  <c r="R26" i="7"/>
  <c r="J26" i="7" s="1"/>
  <c r="R25" i="7"/>
  <c r="P25" i="7"/>
  <c r="R24" i="7"/>
  <c r="K24" i="7" s="1"/>
  <c r="P24" i="7" s="1"/>
  <c r="R23" i="7"/>
  <c r="J23" i="7" s="1"/>
  <c r="P23" i="7" s="1"/>
  <c r="R22" i="7"/>
  <c r="P22" i="7"/>
  <c r="R21" i="7"/>
  <c r="K21" i="7" s="1"/>
  <c r="P21" i="7" s="1"/>
  <c r="R20" i="7"/>
  <c r="J20" i="7" s="1"/>
  <c r="P20" i="7" s="1"/>
  <c r="R19" i="7"/>
  <c r="P19" i="7"/>
  <c r="R18" i="7"/>
  <c r="K18" i="7" s="1"/>
  <c r="P18" i="7" s="1"/>
  <c r="R17" i="7"/>
  <c r="J17" i="7" s="1"/>
  <c r="P17" i="7" s="1"/>
  <c r="R16" i="7"/>
  <c r="P16" i="7"/>
  <c r="R15" i="7"/>
  <c r="K15" i="7" s="1"/>
  <c r="P15" i="7" s="1"/>
  <c r="R14" i="7"/>
  <c r="J14" i="7" s="1"/>
  <c r="P14" i="7" s="1"/>
  <c r="R13" i="7"/>
  <c r="P13" i="7"/>
  <c r="R12" i="7"/>
  <c r="K12" i="7" s="1"/>
  <c r="P12" i="7" s="1"/>
  <c r="R11" i="7"/>
  <c r="J11" i="7" s="1"/>
  <c r="P11" i="7" s="1"/>
  <c r="R10" i="7"/>
  <c r="P10" i="7"/>
  <c r="R9" i="7"/>
  <c r="K9" i="7" s="1"/>
  <c r="P9" i="7" s="1"/>
  <c r="R8" i="7"/>
  <c r="J8" i="7" s="1"/>
  <c r="P8" i="7" s="1"/>
  <c r="L32" i="7" l="1"/>
  <c r="L32" i="14"/>
  <c r="L32" i="13"/>
  <c r="K30" i="7"/>
  <c r="N30" i="7" s="1"/>
  <c r="L32" i="12"/>
  <c r="K30" i="14"/>
  <c r="P27" i="14"/>
  <c r="J30" i="14"/>
  <c r="K30" i="13"/>
  <c r="P27" i="13"/>
  <c r="J30" i="13"/>
  <c r="K30" i="12"/>
  <c r="P27" i="12"/>
  <c r="P26" i="12"/>
  <c r="J30" i="12"/>
  <c r="P26" i="7"/>
  <c r="J30" i="7"/>
  <c r="K32" i="7" l="1"/>
  <c r="N30" i="14"/>
  <c r="K32" i="14"/>
  <c r="J32" i="14"/>
  <c r="P32" i="14" s="1"/>
  <c r="M30" i="14"/>
  <c r="N30" i="13"/>
  <c r="K32" i="13"/>
  <c r="M30" i="13"/>
  <c r="J32" i="13"/>
  <c r="M30" i="12"/>
  <c r="J32" i="12"/>
  <c r="N30" i="12"/>
  <c r="K32" i="12"/>
  <c r="J32" i="7"/>
  <c r="P32" i="7" s="1"/>
  <c r="M30" i="7"/>
  <c r="P32" i="13" l="1"/>
  <c r="P32" i="12"/>
  <c r="P13" i="1" l="1"/>
  <c r="P28" i="1"/>
  <c r="P25" i="1"/>
  <c r="P22" i="1"/>
  <c r="P19" i="1"/>
  <c r="P16" i="1"/>
  <c r="P10" i="1"/>
  <c r="R28" i="1"/>
  <c r="R25" i="1"/>
  <c r="R22" i="1"/>
  <c r="R19" i="1"/>
  <c r="R16" i="1"/>
  <c r="R13" i="1"/>
  <c r="R10" i="1"/>
  <c r="R11" i="1"/>
  <c r="J11" i="1" s="1"/>
  <c r="P11" i="1" s="1"/>
  <c r="R12" i="1"/>
  <c r="K12" i="1" s="1"/>
  <c r="P12" i="1" s="1"/>
  <c r="R14" i="1"/>
  <c r="J14" i="1" s="1"/>
  <c r="P14" i="1" s="1"/>
  <c r="R15" i="1"/>
  <c r="K15" i="1" s="1"/>
  <c r="P15" i="1" s="1"/>
  <c r="R17" i="1"/>
  <c r="J17" i="1" s="1"/>
  <c r="P17" i="1" s="1"/>
  <c r="R18" i="1"/>
  <c r="K18" i="1" s="1"/>
  <c r="P18" i="1" s="1"/>
  <c r="R20" i="1"/>
  <c r="J20" i="1" s="1"/>
  <c r="P20" i="1" s="1"/>
  <c r="R21" i="1"/>
  <c r="K21" i="1" s="1"/>
  <c r="P21" i="1" s="1"/>
  <c r="R23" i="1"/>
  <c r="J23" i="1" s="1"/>
  <c r="P23" i="1" s="1"/>
  <c r="R24" i="1"/>
  <c r="K24" i="1" s="1"/>
  <c r="P24" i="1" s="1"/>
  <c r="R26" i="1"/>
  <c r="J26" i="1" s="1"/>
  <c r="P26" i="1" s="1"/>
  <c r="R27" i="1"/>
  <c r="K27" i="1" s="1"/>
  <c r="P27" i="1" s="1"/>
  <c r="R9" i="1"/>
  <c r="K9" i="1" s="1"/>
  <c r="P9" i="1" s="1"/>
  <c r="R8" i="1"/>
  <c r="J8" i="1" s="1"/>
  <c r="P8" i="1" s="1"/>
  <c r="L32" i="1" l="1"/>
  <c r="J30" i="1"/>
  <c r="M30" i="1" s="1"/>
  <c r="K30" i="1"/>
  <c r="K32" i="1" l="1"/>
  <c r="N30" i="1" l="1"/>
  <c r="J32" i="1"/>
  <c r="P32" i="1" s="1"/>
</calcChain>
</file>

<file path=xl/sharedStrings.xml><?xml version="1.0" encoding="utf-8"?>
<sst xmlns="http://schemas.openxmlformats.org/spreadsheetml/2006/main" count="430" uniqueCount="45">
  <si>
    <t>GRAVEL</t>
  </si>
  <si>
    <t>BASE</t>
  </si>
  <si>
    <t>CY</t>
  </si>
  <si>
    <t>Map Site#</t>
  </si>
  <si>
    <t>N</t>
  </si>
  <si>
    <t>W</t>
  </si>
  <si>
    <t xml:space="preserve">Gravel </t>
  </si>
  <si>
    <t>=</t>
  </si>
  <si>
    <t>Base</t>
  </si>
  <si>
    <t>Damage Assessment Site Worksheet - Roads and Culverts</t>
  </si>
  <si>
    <t>Contact Phone #</t>
  </si>
  <si>
    <t>Name of Local Contact</t>
  </si>
  <si>
    <t>Applicant Name</t>
  </si>
  <si>
    <t>County</t>
  </si>
  <si>
    <t>Date</t>
  </si>
  <si>
    <t>Contact Email</t>
  </si>
  <si>
    <t>Description of Material</t>
  </si>
  <si>
    <t>CULVERT</t>
  </si>
  <si>
    <t>Length in Feet</t>
  </si>
  <si>
    <t>Culvert</t>
  </si>
  <si>
    <t>GRAVEL OR BASE</t>
  </si>
  <si>
    <t>Latitude</t>
  </si>
  <si>
    <t>Longitude</t>
  </si>
  <si>
    <t>Gravel</t>
  </si>
  <si>
    <t>Total Cost</t>
  </si>
  <si>
    <t>Width in Inches</t>
  </si>
  <si>
    <t>Depth in Inches</t>
  </si>
  <si>
    <t>Width in Feet</t>
  </si>
  <si>
    <t>Work Complete %</t>
  </si>
  <si>
    <t>Culverts</t>
  </si>
  <si>
    <t>Total Damage</t>
  </si>
  <si>
    <t>Total inplace cost for sheet</t>
  </si>
  <si>
    <t>Total cubic yards/Tons (Tons=CY*1.325)</t>
  </si>
  <si>
    <t>Tons (Base)</t>
  </si>
  <si>
    <t>Tons (Gravel)</t>
  </si>
  <si>
    <t>CY (Gravel)</t>
  </si>
  <si>
    <t>CY (Base)</t>
  </si>
  <si>
    <t>Cost per foot (applicant enters)</t>
  </si>
  <si>
    <r>
      <t xml:space="preserve">All sites </t>
    </r>
    <r>
      <rPr>
        <b/>
        <u/>
        <sz val="10"/>
        <color theme="1"/>
        <rFont val="Calibri"/>
        <family val="2"/>
        <scheme val="minor"/>
      </rPr>
      <t>must</t>
    </r>
    <r>
      <rPr>
        <b/>
        <sz val="10"/>
        <color theme="1"/>
        <rFont val="Calibri"/>
        <family val="2"/>
        <scheme val="minor"/>
      </rPr>
      <t xml:space="preserve"> be identified on an attached map. Pictures of each site are not required, but encouraged.</t>
    </r>
  </si>
  <si>
    <r>
      <t xml:space="preserve">Applicant inplace cost for work activity: </t>
    </r>
    <r>
      <rPr>
        <b/>
        <sz val="8"/>
        <rFont val="Arial"/>
        <family val="2"/>
      </rPr>
      <t>Applicant enters cost per CY</t>
    </r>
  </si>
  <si>
    <t>Davison</t>
  </si>
  <si>
    <t>Town of Ethan</t>
  </si>
  <si>
    <t>Betty Raymond
Dave Duba</t>
  </si>
  <si>
    <t>605-227-4230
605-770-8771</t>
  </si>
  <si>
    <t>ethancity@santel.net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</si>
</sst>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0000"/>
    <numFmt numFmtId="165" formatCode="[&lt;=9999999]###\-####;\(###\)\ ###\-####"/>
    <numFmt numFmtId="166" formatCode="mm/dd/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6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FFFFFF"/>
      </patternFill>
    </fill>
    <fill>
      <patternFill patternType="lightGray">
        <bgColor theme="8" tint="0.79985961485641044"/>
      </patternFill>
    </fill>
    <fill>
      <patternFill patternType="solid">
        <fgColor rgb="FFDAEEF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5" xfId="1" applyFont="1" applyBorder="1"/>
    <xf numFmtId="2" fontId="4" fillId="0" borderId="14" xfId="1" applyNumberFormat="1" applyFont="1" applyBorder="1"/>
    <xf numFmtId="0" fontId="4" fillId="3" borderId="11" xfId="1" applyFont="1" applyFill="1" applyBorder="1" applyAlignment="1">
      <alignment horizontal="center"/>
    </xf>
    <xf numFmtId="0" fontId="4" fillId="0" borderId="10" xfId="1" applyFont="1" applyBorder="1" applyAlignment="1" applyProtection="1">
      <alignment horizontal="center"/>
      <protection locked="0"/>
    </xf>
    <xf numFmtId="2" fontId="4" fillId="0" borderId="10" xfId="1" applyNumberFormat="1" applyFont="1" applyBorder="1"/>
    <xf numFmtId="164" fontId="4" fillId="0" borderId="10" xfId="1" applyNumberFormat="1" applyFont="1" applyBorder="1" applyProtection="1">
      <protection locked="0"/>
    </xf>
    <xf numFmtId="164" fontId="4" fillId="0" borderId="11" xfId="1" applyNumberFormat="1" applyFont="1" applyBorder="1" applyProtection="1">
      <protection locked="0"/>
    </xf>
    <xf numFmtId="2" fontId="4" fillId="0" borderId="8" xfId="1" applyNumberFormat="1" applyFont="1" applyBorder="1"/>
    <xf numFmtId="164" fontId="4" fillId="0" borderId="8" xfId="1" applyNumberFormat="1" applyFont="1" applyBorder="1"/>
    <xf numFmtId="0" fontId="4" fillId="3" borderId="7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0" borderId="11" xfId="1" applyFont="1" applyBorder="1" applyAlignment="1" applyProtection="1">
      <alignment horizontal="center"/>
      <protection locked="0"/>
    </xf>
    <xf numFmtId="2" fontId="4" fillId="0" borderId="11" xfId="1" applyNumberFormat="1" applyFont="1" applyBorder="1"/>
    <xf numFmtId="44" fontId="4" fillId="0" borderId="24" xfId="2" applyFont="1" applyBorder="1"/>
    <xf numFmtId="0" fontId="4" fillId="4" borderId="7" xfId="1" applyFont="1" applyFill="1" applyBorder="1" applyAlignment="1" applyProtection="1">
      <alignment horizontal="center"/>
      <protection locked="0"/>
    </xf>
    <xf numFmtId="164" fontId="4" fillId="4" borderId="7" xfId="1" applyNumberFormat="1" applyFont="1" applyFill="1" applyBorder="1" applyProtection="1">
      <protection locked="0"/>
    </xf>
    <xf numFmtId="7" fontId="4" fillId="0" borderId="10" xfId="1" applyNumberFormat="1" applyFont="1" applyBorder="1"/>
    <xf numFmtId="7" fontId="4" fillId="0" borderId="11" xfId="1" applyNumberFormat="1" applyFont="1" applyBorder="1"/>
    <xf numFmtId="7" fontId="4" fillId="4" borderId="7" xfId="1" applyNumberFormat="1" applyFont="1" applyFill="1" applyBorder="1"/>
    <xf numFmtId="0" fontId="4" fillId="0" borderId="29" xfId="1" applyFont="1" applyBorder="1"/>
    <xf numFmtId="0" fontId="4" fillId="0" borderId="27" xfId="1" applyFont="1" applyBorder="1"/>
    <xf numFmtId="0" fontId="0" fillId="4" borderId="8" xfId="0" applyFill="1" applyBorder="1"/>
    <xf numFmtId="44" fontId="4" fillId="4" borderId="30" xfId="2" applyFont="1" applyFill="1" applyBorder="1"/>
    <xf numFmtId="0" fontId="0" fillId="3" borderId="11" xfId="0" applyFill="1" applyBorder="1"/>
    <xf numFmtId="0" fontId="4" fillId="3" borderId="6" xfId="1" applyFont="1" applyFill="1" applyBorder="1" applyAlignment="1">
      <alignment horizontal="center"/>
    </xf>
    <xf numFmtId="2" fontId="4" fillId="6" borderId="32" xfId="1" applyNumberFormat="1" applyFont="1" applyFill="1" applyBorder="1"/>
    <xf numFmtId="0" fontId="0" fillId="0" borderId="31" xfId="0" applyBorder="1"/>
    <xf numFmtId="0" fontId="4" fillId="3" borderId="11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/>
    </xf>
    <xf numFmtId="0" fontId="4" fillId="3" borderId="23" xfId="1" applyFont="1" applyFill="1" applyBorder="1" applyAlignment="1">
      <alignment horizont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center" vertical="center" wrapText="1"/>
    </xf>
    <xf numFmtId="0" fontId="4" fillId="6" borderId="23" xfId="1" applyFont="1" applyFill="1" applyBorder="1" applyAlignment="1">
      <alignment horizont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wrapText="1"/>
    </xf>
    <xf numFmtId="0" fontId="4" fillId="0" borderId="8" xfId="1" applyFont="1" applyBorder="1" applyAlignment="1">
      <alignment horizontal="center"/>
    </xf>
    <xf numFmtId="0" fontId="4" fillId="5" borderId="20" xfId="1" applyFont="1" applyFill="1" applyBorder="1"/>
    <xf numFmtId="0" fontId="4" fillId="5" borderId="19" xfId="1" applyFont="1" applyFill="1" applyBorder="1"/>
    <xf numFmtId="44" fontId="4" fillId="5" borderId="26" xfId="2" applyFont="1" applyFill="1" applyBorder="1" applyProtection="1">
      <protection locked="0"/>
    </xf>
    <xf numFmtId="4" fontId="4" fillId="0" borderId="16" xfId="2" applyNumberFormat="1" applyFont="1" applyBorder="1"/>
    <xf numFmtId="0" fontId="4" fillId="0" borderId="6" xfId="1" applyFont="1" applyBorder="1" applyAlignment="1" applyProtection="1">
      <alignment horizontal="center"/>
      <protection locked="0"/>
    </xf>
    <xf numFmtId="2" fontId="4" fillId="7" borderId="11" xfId="1" applyNumberFormat="1" applyFont="1" applyFill="1" applyBorder="1"/>
    <xf numFmtId="2" fontId="4" fillId="8" borderId="7" xfId="1" applyNumberFormat="1" applyFont="1" applyFill="1" applyBorder="1"/>
    <xf numFmtId="0" fontId="4" fillId="9" borderId="11" xfId="1" applyFont="1" applyFill="1" applyBorder="1" applyAlignment="1">
      <alignment horizontal="center" vertical="center" wrapText="1"/>
    </xf>
    <xf numFmtId="2" fontId="4" fillId="7" borderId="8" xfId="1" applyNumberFormat="1" applyFont="1" applyFill="1" applyBorder="1"/>
    <xf numFmtId="9" fontId="4" fillId="0" borderId="10" xfId="1" applyNumberFormat="1" applyFont="1" applyBorder="1" applyProtection="1">
      <protection locked="0"/>
    </xf>
    <xf numFmtId="9" fontId="4" fillId="0" borderId="11" xfId="1" applyNumberFormat="1" applyFont="1" applyBorder="1" applyProtection="1">
      <protection locked="0"/>
    </xf>
    <xf numFmtId="9" fontId="4" fillId="4" borderId="7" xfId="1" applyNumberFormat="1" applyFont="1" applyFill="1" applyBorder="1" applyProtection="1">
      <protection locked="0"/>
    </xf>
    <xf numFmtId="0" fontId="8" fillId="5" borderId="23" xfId="1" applyFont="1" applyFill="1" applyBorder="1" applyAlignment="1">
      <alignment horizontal="center" wrapText="1"/>
    </xf>
    <xf numFmtId="7" fontId="4" fillId="5" borderId="7" xfId="1" applyNumberFormat="1" applyFont="1" applyFill="1" applyBorder="1" applyProtection="1">
      <protection locked="0"/>
    </xf>
    <xf numFmtId="166" fontId="10" fillId="2" borderId="11" xfId="3" applyNumberFormat="1" applyFont="1" applyFill="1" applyBorder="1" applyAlignment="1" applyProtection="1">
      <alignment horizontal="center" vertical="center" wrapText="1"/>
      <protection locked="0"/>
    </xf>
    <xf numFmtId="166" fontId="10" fillId="2" borderId="11" xfId="3" applyNumberFormat="1" applyFont="1" applyFill="1" applyBorder="1" applyAlignment="1" applyProtection="1">
      <alignment horizontal="center" wrapText="1"/>
      <protection locked="0"/>
    </xf>
    <xf numFmtId="0" fontId="4" fillId="3" borderId="9" xfId="1" applyFont="1" applyFill="1" applyBorder="1" applyAlignment="1">
      <alignment horizontal="center"/>
    </xf>
    <xf numFmtId="0" fontId="4" fillId="0" borderId="10" xfId="1" applyFont="1" applyBorder="1"/>
    <xf numFmtId="0" fontId="4" fillId="0" borderId="11" xfId="1" applyFont="1" applyBorder="1"/>
    <xf numFmtId="0" fontId="4" fillId="4" borderId="7" xfId="1" applyFont="1" applyFill="1" applyBorder="1" applyAlignment="1">
      <alignment horizontal="center"/>
    </xf>
    <xf numFmtId="0" fontId="4" fillId="4" borderId="7" xfId="1" applyFont="1" applyFill="1" applyBorder="1"/>
    <xf numFmtId="0" fontId="4" fillId="3" borderId="4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0" fillId="0" borderId="15" xfId="1" applyFont="1" applyBorder="1" applyAlignment="1" applyProtection="1">
      <alignment horizontal="center" vertical="center" wrapText="1"/>
      <protection locked="0"/>
    </xf>
    <xf numFmtId="0" fontId="4" fillId="0" borderId="12" xfId="1" applyFont="1" applyBorder="1"/>
    <xf numFmtId="0" fontId="4" fillId="0" borderId="13" xfId="1" applyFont="1" applyBorder="1"/>
    <xf numFmtId="0" fontId="5" fillId="0" borderId="0" xfId="3" applyFont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6" fillId="5" borderId="33" xfId="0" applyFont="1" applyFill="1" applyBorder="1" applyAlignment="1">
      <alignment horizontal="left" vertical="top" wrapText="1"/>
    </xf>
    <xf numFmtId="0" fontId="6" fillId="5" borderId="21" xfId="0" applyFont="1" applyFill="1" applyBorder="1" applyAlignment="1">
      <alignment horizontal="left" vertical="top" wrapText="1"/>
    </xf>
    <xf numFmtId="0" fontId="6" fillId="5" borderId="34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35" xfId="0" applyFont="1" applyFill="1" applyBorder="1" applyAlignment="1">
      <alignment horizontal="left" vertical="top" wrapText="1"/>
    </xf>
    <xf numFmtId="0" fontId="6" fillId="5" borderId="36" xfId="0" applyFont="1" applyFill="1" applyBorder="1" applyAlignment="1">
      <alignment horizontal="left" vertical="top" wrapText="1"/>
    </xf>
    <xf numFmtId="0" fontId="4" fillId="5" borderId="25" xfId="1" applyFont="1" applyFill="1" applyBorder="1"/>
    <xf numFmtId="0" fontId="4" fillId="5" borderId="20" xfId="1" applyFont="1" applyFill="1" applyBorder="1"/>
    <xf numFmtId="0" fontId="4" fillId="0" borderId="24" xfId="1" applyFont="1" applyBorder="1"/>
    <xf numFmtId="0" fontId="4" fillId="0" borderId="28" xfId="1" applyFont="1" applyBorder="1"/>
    <xf numFmtId="0" fontId="4" fillId="3" borderId="10" xfId="1" applyFont="1" applyFill="1" applyBorder="1" applyAlignment="1">
      <alignment horizontal="center"/>
    </xf>
    <xf numFmtId="165" fontId="10" fillId="0" borderId="17" xfId="1" applyNumberFormat="1" applyFont="1" applyBorder="1" applyAlignment="1" applyProtection="1">
      <alignment horizontal="center" vertical="center" wrapText="1"/>
      <protection locked="0"/>
    </xf>
    <xf numFmtId="165" fontId="10" fillId="0" borderId="15" xfId="1" applyNumberFormat="1" applyFont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>
      <alignment horizontal="center"/>
    </xf>
    <xf numFmtId="0" fontId="10" fillId="0" borderId="18" xfId="1" applyFont="1" applyBorder="1" applyAlignment="1" applyProtection="1">
      <alignment horizontal="center" vertical="center" wrapText="1"/>
      <protection locked="0"/>
    </xf>
    <xf numFmtId="0" fontId="9" fillId="0" borderId="17" xfId="4" applyBorder="1" applyAlignment="1" applyProtection="1">
      <alignment horizontal="center" vertical="center" wrapText="1"/>
      <protection locked="0"/>
    </xf>
    <xf numFmtId="0" fontId="9" fillId="0" borderId="17" xfId="4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1" fillId="0" borderId="17" xfId="1" applyFont="1" applyBorder="1" applyAlignment="1" applyProtection="1">
      <alignment horizontal="center" wrapText="1"/>
      <protection locked="0"/>
    </xf>
    <xf numFmtId="0" fontId="11" fillId="0" borderId="18" xfId="1" applyFont="1" applyBorder="1" applyAlignment="1" applyProtection="1">
      <alignment horizontal="center" wrapText="1"/>
      <protection locked="0"/>
    </xf>
    <xf numFmtId="0" fontId="10" fillId="0" borderId="17" xfId="1" applyFont="1" applyBorder="1" applyAlignment="1" applyProtection="1">
      <alignment horizontal="center" wrapText="1"/>
      <protection locked="0"/>
    </xf>
    <xf numFmtId="0" fontId="10" fillId="0" borderId="18" xfId="1" applyFont="1" applyBorder="1" applyAlignment="1" applyProtection="1">
      <alignment horizontal="center" wrapText="1"/>
      <protection locked="0"/>
    </xf>
    <xf numFmtId="0" fontId="10" fillId="0" borderId="17" xfId="1" applyFont="1" applyBorder="1" applyAlignment="1">
      <alignment horizontal="center" vertical="center" wrapText="1"/>
    </xf>
    <xf numFmtId="165" fontId="10" fillId="0" borderId="11" xfId="1" applyNumberFormat="1" applyFont="1" applyBorder="1" applyAlignment="1">
      <alignment horizontal="center" vertical="center" wrapText="1"/>
    </xf>
  </cellXfs>
  <cellStyles count="5">
    <cellStyle name="Currency 2" xfId="2" xr:uid="{00000000-0005-0000-0000-000000000000}"/>
    <cellStyle name="Hyperlink" xfId="4" builtinId="8"/>
    <cellStyle name="Normal" xfId="0" builtinId="0"/>
    <cellStyle name="Normal 2" xfId="3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colors>
    <mruColors>
      <color rgb="FFFF7C80"/>
      <color rgb="FFFFFFCC"/>
      <color rgb="FFCCCCFF"/>
      <color rgb="FFDAEE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zoomScale="110" zoomScaleNormal="110" workbookViewId="0">
      <selection activeCell="C8" sqref="C8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ht="9" customHeight="1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14.4" customHeight="1" x14ac:dyDescent="0.3">
      <c r="A3" s="77" t="s">
        <v>12</v>
      </c>
      <c r="B3" s="77"/>
      <c r="C3" s="59" t="s">
        <v>11</v>
      </c>
      <c r="D3" s="80"/>
      <c r="E3" s="60"/>
      <c r="F3" s="77" t="s">
        <v>10</v>
      </c>
      <c r="G3" s="77"/>
      <c r="H3" s="77" t="s">
        <v>15</v>
      </c>
      <c r="I3" s="77"/>
      <c r="J3" s="77"/>
      <c r="K3" s="77"/>
      <c r="L3" s="59" t="s">
        <v>13</v>
      </c>
      <c r="M3" s="60"/>
      <c r="N3" s="11" t="s">
        <v>14</v>
      </c>
      <c r="O3" s="67" t="s">
        <v>38</v>
      </c>
      <c r="P3" s="68"/>
    </row>
    <row r="4" spans="1:18" ht="25.2" customHeight="1" x14ac:dyDescent="0.3">
      <c r="A4" s="61" t="s">
        <v>41</v>
      </c>
      <c r="B4" s="62"/>
      <c r="C4" s="61" t="s">
        <v>42</v>
      </c>
      <c r="D4" s="62"/>
      <c r="E4" s="81"/>
      <c r="F4" s="78" t="s">
        <v>43</v>
      </c>
      <c r="G4" s="79"/>
      <c r="H4" s="82" t="s">
        <v>44</v>
      </c>
      <c r="I4" s="62"/>
      <c r="J4" s="62"/>
      <c r="K4" s="81"/>
      <c r="L4" s="61" t="s">
        <v>40</v>
      </c>
      <c r="M4" s="62"/>
      <c r="N4" s="52">
        <v>43584</v>
      </c>
      <c r="O4" s="69"/>
      <c r="P4" s="70"/>
    </row>
    <row r="5" spans="1:18" ht="21" thickBot="1" x14ac:dyDescent="0.35">
      <c r="A5" s="61"/>
      <c r="B5" s="62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61"/>
      <c r="N5" s="62"/>
      <c r="O5" s="71"/>
      <c r="P5" s="7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1</v>
      </c>
      <c r="B8" s="55" t="s">
        <v>6</v>
      </c>
      <c r="C8" s="4">
        <v>169</v>
      </c>
      <c r="D8" s="4">
        <v>33</v>
      </c>
      <c r="E8" s="4">
        <v>11</v>
      </c>
      <c r="F8" s="43"/>
      <c r="G8" s="43"/>
      <c r="H8" s="43"/>
      <c r="I8" s="11" t="s">
        <v>7</v>
      </c>
      <c r="J8" s="5">
        <f>TRUNC(C8*D8*R8/27,2)</f>
        <v>189.34</v>
      </c>
      <c r="K8" s="43"/>
      <c r="L8" s="43"/>
      <c r="M8" s="6">
        <v>43.5473</v>
      </c>
      <c r="N8" s="6">
        <v>-97.979799999999997</v>
      </c>
      <c r="O8" s="47"/>
      <c r="P8" s="17">
        <f>SUM(J8*J31)</f>
        <v>17419.28</v>
      </c>
      <c r="R8">
        <f>SUM(E8/12)</f>
        <v>0.91666666666666663</v>
      </c>
    </row>
    <row r="9" spans="1:18" ht="18" customHeight="1" x14ac:dyDescent="0.3">
      <c r="A9" s="3">
        <v>1</v>
      </c>
      <c r="B9" s="56" t="s">
        <v>8</v>
      </c>
      <c r="C9" s="12">
        <v>169</v>
      </c>
      <c r="D9" s="12">
        <v>33</v>
      </c>
      <c r="E9" s="43"/>
      <c r="F9" s="12">
        <v>8</v>
      </c>
      <c r="G9" s="43"/>
      <c r="H9" s="43"/>
      <c r="I9" s="3" t="s">
        <v>7</v>
      </c>
      <c r="J9" s="43"/>
      <c r="K9" s="13">
        <f>TRUNC(C9*D9*R9/27,2)</f>
        <v>137.69999999999999</v>
      </c>
      <c r="L9" s="43"/>
      <c r="M9" s="6"/>
      <c r="N9" s="6"/>
      <c r="O9" s="48"/>
      <c r="P9" s="18">
        <f>SUM(K9*K31)</f>
        <v>5580.7262549999987</v>
      </c>
      <c r="R9">
        <f>SUM(F9/12)</f>
        <v>0.66666666666666663</v>
      </c>
    </row>
    <row r="10" spans="1:18" ht="18" customHeight="1" thickBot="1" x14ac:dyDescent="0.35">
      <c r="A10" s="57">
        <v>1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2</v>
      </c>
      <c r="B11" s="55" t="s">
        <v>6</v>
      </c>
      <c r="C11" s="4"/>
      <c r="D11" s="4"/>
      <c r="E11" s="42"/>
      <c r="F11" s="43"/>
      <c r="G11" s="43"/>
      <c r="H11" s="43"/>
      <c r="I11" s="11" t="s">
        <v>7</v>
      </c>
      <c r="J11" s="5">
        <f>TRUNC(C11*D11*R11/27,2)</f>
        <v>0</v>
      </c>
      <c r="K11" s="43"/>
      <c r="L11" s="43"/>
      <c r="M11" s="6"/>
      <c r="N11" s="6"/>
      <c r="O11" s="47"/>
      <c r="P11" s="17">
        <f>SUM(J11*J31)</f>
        <v>0</v>
      </c>
      <c r="R11">
        <f>SUM(E11/12)</f>
        <v>0</v>
      </c>
    </row>
    <row r="12" spans="1:18" ht="18" customHeight="1" x14ac:dyDescent="0.3">
      <c r="A12" s="3">
        <v>2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2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3</v>
      </c>
      <c r="B14" s="56" t="s">
        <v>6</v>
      </c>
      <c r="C14" s="4"/>
      <c r="D14" s="4"/>
      <c r="E14" s="4"/>
      <c r="F14" s="43"/>
      <c r="G14" s="43"/>
      <c r="H14" s="43"/>
      <c r="I14" s="11" t="s">
        <v>7</v>
      </c>
      <c r="J14" s="5">
        <f>TRUNC(C14*D14*R14/27,2)</f>
        <v>0</v>
      </c>
      <c r="K14" s="43"/>
      <c r="L14" s="43"/>
      <c r="M14" s="7"/>
      <c r="N14" s="7"/>
      <c r="O14" s="48"/>
      <c r="P14" s="17">
        <f>SUM(J14*J31)</f>
        <v>0</v>
      </c>
      <c r="R14">
        <f>SUM(E14/12)</f>
        <v>0</v>
      </c>
    </row>
    <row r="15" spans="1:18" ht="18" customHeight="1" x14ac:dyDescent="0.3">
      <c r="A15" s="3">
        <v>3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3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4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3">
      <c r="A18" s="3">
        <v>4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4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5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3">
      <c r="A21" s="3">
        <v>5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5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6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3">
      <c r="A24" s="3">
        <v>6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6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7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3">
      <c r="A27" s="3">
        <v>7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7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63" t="s">
        <v>32</v>
      </c>
      <c r="B30" s="64"/>
      <c r="C30" s="64"/>
      <c r="D30" s="64"/>
      <c r="E30" s="64"/>
      <c r="F30" s="64"/>
      <c r="G30" s="64"/>
      <c r="H30" s="64"/>
      <c r="I30" s="1"/>
      <c r="J30" s="2">
        <f>SUM(J26,J23,J20,J17,J14,J11,J8)</f>
        <v>189.34</v>
      </c>
      <c r="K30" s="41">
        <f>SUM(K27,K24,K21,K18,K15,K12,K9)</f>
        <v>137.69999999999999</v>
      </c>
      <c r="L30" s="26"/>
      <c r="M30" s="2">
        <f>J30*1.325</f>
        <v>250.87549999999999</v>
      </c>
      <c r="N30" s="2">
        <f>K30*1.325</f>
        <v>182.45249999999999</v>
      </c>
    </row>
    <row r="31" spans="1:18" ht="18" customHeight="1" thickBot="1" x14ac:dyDescent="0.35">
      <c r="A31" s="73" t="s">
        <v>39</v>
      </c>
      <c r="B31" s="74"/>
      <c r="C31" s="74"/>
      <c r="D31" s="74"/>
      <c r="E31" s="74"/>
      <c r="F31" s="74"/>
      <c r="G31" s="38"/>
      <c r="H31" s="38"/>
      <c r="I31" s="39"/>
      <c r="J31" s="40">
        <v>92</v>
      </c>
      <c r="K31" s="40">
        <v>40.528149999999997</v>
      </c>
      <c r="L31" s="27"/>
      <c r="P31" s="24" t="s">
        <v>30</v>
      </c>
    </row>
    <row r="32" spans="1:18" ht="18" customHeight="1" thickTop="1" thickBot="1" x14ac:dyDescent="0.35">
      <c r="A32" s="75" t="s">
        <v>31</v>
      </c>
      <c r="B32" s="75"/>
      <c r="C32" s="75"/>
      <c r="D32" s="75"/>
      <c r="E32" s="75"/>
      <c r="F32" s="76"/>
      <c r="G32" s="21"/>
      <c r="H32" s="21"/>
      <c r="I32" s="20"/>
      <c r="J32" s="14">
        <f>TRUNC(J30*J31,2)</f>
        <v>17419.28</v>
      </c>
      <c r="K32" s="14">
        <f>TRUNC(K30*K31,2)</f>
        <v>5580.72</v>
      </c>
      <c r="L32" s="23">
        <f>SUM(P28,P25,P22,P19,P16,P13,P10)</f>
        <v>0</v>
      </c>
      <c r="P32" s="14">
        <f>SUM(J32,K32,L32)</f>
        <v>23000</v>
      </c>
    </row>
    <row r="33" ht="15" thickTop="1" x14ac:dyDescent="0.3"/>
  </sheetData>
  <sheetProtection password="CFED" sheet="1" objects="1" scenarios="1" selectLockedCells="1"/>
  <mergeCells count="18">
    <mergeCell ref="A31:F31"/>
    <mergeCell ref="A32:F32"/>
    <mergeCell ref="F3:G3"/>
    <mergeCell ref="F4:G4"/>
    <mergeCell ref="A3:B3"/>
    <mergeCell ref="A4:B4"/>
    <mergeCell ref="C3:E3"/>
    <mergeCell ref="C4:E4"/>
    <mergeCell ref="G30:H30"/>
    <mergeCell ref="A5:B5"/>
    <mergeCell ref="H4:K4"/>
    <mergeCell ref="H3:K3"/>
    <mergeCell ref="L3:M3"/>
    <mergeCell ref="L4:M4"/>
    <mergeCell ref="A30:F30"/>
    <mergeCell ref="A1:P2"/>
    <mergeCell ref="O3:P5"/>
    <mergeCell ref="M5:N5"/>
  </mergeCells>
  <pageMargins left="0.25" right="0.25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3"/>
  <sheetViews>
    <sheetView topLeftCell="A4" workbookViewId="0">
      <selection activeCell="N4" sqref="N4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ht="9" customHeight="1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14.4" customHeight="1" x14ac:dyDescent="0.3">
      <c r="A3" s="77" t="s">
        <v>12</v>
      </c>
      <c r="B3" s="77"/>
      <c r="C3" s="59" t="s">
        <v>11</v>
      </c>
      <c r="D3" s="80"/>
      <c r="E3" s="60"/>
      <c r="F3" s="77" t="s">
        <v>10</v>
      </c>
      <c r="G3" s="77"/>
      <c r="H3" s="77" t="s">
        <v>15</v>
      </c>
      <c r="I3" s="77"/>
      <c r="J3" s="77"/>
      <c r="K3" s="77"/>
      <c r="L3" s="59" t="s">
        <v>13</v>
      </c>
      <c r="M3" s="60"/>
      <c r="N3" s="11" t="s">
        <v>14</v>
      </c>
      <c r="O3" s="67" t="s">
        <v>38</v>
      </c>
      <c r="P3" s="68"/>
    </row>
    <row r="4" spans="1:18" ht="25.2" customHeight="1" x14ac:dyDescent="0.3">
      <c r="A4" s="86" t="str">
        <f>T('Sites 1-7'!A4:B4)</f>
        <v>Town of Ethan</v>
      </c>
      <c r="B4" s="86"/>
      <c r="C4" s="91" t="str">
        <f>T('Sites 1-7'!C4:E4)</f>
        <v>Betty Raymond
Dave Duba</v>
      </c>
      <c r="D4" s="84"/>
      <c r="E4" s="85"/>
      <c r="F4" s="92" t="str">
        <f>'Sites 1-7'!F4:G4</f>
        <v>605-227-4230
605-770-8771</v>
      </c>
      <c r="G4" s="92"/>
      <c r="H4" s="83" t="str">
        <f>'Sites 1-7'!H4:K4</f>
        <v>ethancity@santel.net</v>
      </c>
      <c r="I4" s="84"/>
      <c r="J4" s="84"/>
      <c r="K4" s="85"/>
      <c r="L4" s="86" t="str">
        <f>T('Sites 1-7'!L4:M4)</f>
        <v>Davison</v>
      </c>
      <c r="M4" s="86"/>
      <c r="N4" s="53"/>
      <c r="O4" s="69"/>
      <c r="P4" s="70"/>
    </row>
    <row r="5" spans="1:18" ht="21" thickBot="1" x14ac:dyDescent="0.35">
      <c r="A5" s="87"/>
      <c r="B5" s="88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89"/>
      <c r="N5" s="90"/>
      <c r="O5" s="71"/>
      <c r="P5" s="7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8</v>
      </c>
      <c r="B8" s="55" t="s">
        <v>6</v>
      </c>
      <c r="C8" s="4"/>
      <c r="D8" s="4"/>
      <c r="E8" s="4"/>
      <c r="F8" s="43"/>
      <c r="G8" s="43"/>
      <c r="H8" s="43"/>
      <c r="I8" s="11" t="s">
        <v>7</v>
      </c>
      <c r="J8" s="5">
        <f>TRUNC(C8*D8*R8/27,2)</f>
        <v>0</v>
      </c>
      <c r="K8" s="43"/>
      <c r="L8" s="43"/>
      <c r="M8" s="6"/>
      <c r="N8" s="6"/>
      <c r="O8" s="47"/>
      <c r="P8" s="17">
        <f>SUM(J8*J31)</f>
        <v>0</v>
      </c>
      <c r="R8">
        <f>SUM(E8/12)</f>
        <v>0</v>
      </c>
    </row>
    <row r="9" spans="1:18" ht="18" customHeight="1" x14ac:dyDescent="0.3">
      <c r="A9" s="3">
        <v>8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8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9</v>
      </c>
      <c r="B11" s="55" t="s">
        <v>6</v>
      </c>
      <c r="C11" s="4"/>
      <c r="D11" s="4"/>
      <c r="E11" s="42"/>
      <c r="F11" s="43"/>
      <c r="G11" s="43"/>
      <c r="H11" s="43"/>
      <c r="I11" s="11" t="s">
        <v>7</v>
      </c>
      <c r="J11" s="5">
        <f>TRUNC(C11*D11*R11/27,2)</f>
        <v>0</v>
      </c>
      <c r="K11" s="43"/>
      <c r="L11" s="43"/>
      <c r="M11" s="6"/>
      <c r="N11" s="6"/>
      <c r="O11" s="47"/>
      <c r="P11" s="17">
        <f>SUM(J11*J31)</f>
        <v>0</v>
      </c>
      <c r="R11">
        <f>SUM(E11/12)</f>
        <v>0</v>
      </c>
    </row>
    <row r="12" spans="1:18" ht="18" customHeight="1" x14ac:dyDescent="0.3">
      <c r="A12" s="3">
        <v>9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9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10</v>
      </c>
      <c r="B14" s="56" t="s">
        <v>6</v>
      </c>
      <c r="C14" s="4"/>
      <c r="D14" s="4"/>
      <c r="E14" s="4"/>
      <c r="F14" s="43"/>
      <c r="G14" s="43"/>
      <c r="H14" s="43"/>
      <c r="I14" s="11" t="s">
        <v>7</v>
      </c>
      <c r="J14" s="5">
        <f>TRUNC(C14*D14*R14/27,2)</f>
        <v>0</v>
      </c>
      <c r="K14" s="43"/>
      <c r="L14" s="43"/>
      <c r="M14" s="7"/>
      <c r="N14" s="7"/>
      <c r="O14" s="48"/>
      <c r="P14" s="17">
        <f>SUM(J14*J31)</f>
        <v>0</v>
      </c>
      <c r="R14">
        <f>SUM(E14/12)</f>
        <v>0</v>
      </c>
    </row>
    <row r="15" spans="1:18" ht="18" customHeight="1" x14ac:dyDescent="0.3">
      <c r="A15" s="3">
        <v>10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10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11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3">
      <c r="A18" s="3">
        <v>11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11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12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3">
      <c r="A21" s="3">
        <v>12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12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13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3">
      <c r="A24" s="3">
        <v>13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13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14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3">
      <c r="A27" s="3">
        <v>14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14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63" t="s">
        <v>32</v>
      </c>
      <c r="B30" s="64"/>
      <c r="C30" s="64"/>
      <c r="D30" s="64"/>
      <c r="E30" s="64"/>
      <c r="F30" s="64"/>
      <c r="G30" s="64"/>
      <c r="H30" s="64"/>
      <c r="I30" s="1"/>
      <c r="J30" s="2">
        <f>SUM(J26,J23,J20,J17,J14,J11,J8)</f>
        <v>0</v>
      </c>
      <c r="K30" s="41">
        <f>SUM(K27,K24,K21,K18,K15,K12,K9)</f>
        <v>0</v>
      </c>
      <c r="L30" s="26"/>
      <c r="M30" s="2">
        <f>J30*1.325</f>
        <v>0</v>
      </c>
      <c r="N30" s="2">
        <f>K30*1.325</f>
        <v>0</v>
      </c>
    </row>
    <row r="31" spans="1:18" ht="18" customHeight="1" thickBot="1" x14ac:dyDescent="0.35">
      <c r="A31" s="73" t="s">
        <v>39</v>
      </c>
      <c r="B31" s="74"/>
      <c r="C31" s="74"/>
      <c r="D31" s="74"/>
      <c r="E31" s="74"/>
      <c r="F31" s="74"/>
      <c r="G31" s="38"/>
      <c r="H31" s="38"/>
      <c r="I31" s="39"/>
      <c r="J31" s="40">
        <v>13</v>
      </c>
      <c r="K31" s="40">
        <v>13</v>
      </c>
      <c r="L31" s="27"/>
      <c r="P31" s="24" t="s">
        <v>30</v>
      </c>
    </row>
    <row r="32" spans="1:18" ht="18" customHeight="1" thickTop="1" thickBot="1" x14ac:dyDescent="0.35">
      <c r="A32" s="75" t="s">
        <v>31</v>
      </c>
      <c r="B32" s="75"/>
      <c r="C32" s="75"/>
      <c r="D32" s="75"/>
      <c r="E32" s="75"/>
      <c r="F32" s="76"/>
      <c r="G32" s="21"/>
      <c r="H32" s="21"/>
      <c r="I32" s="20"/>
      <c r="J32" s="14">
        <f>TRUNC(J30*J31,2)</f>
        <v>0</v>
      </c>
      <c r="K32" s="14">
        <f>TRUNC(K30*K31,2)</f>
        <v>0</v>
      </c>
      <c r="L32" s="23">
        <f>SUM(P28,P25,P22,P19,P16,P13,P10)</f>
        <v>0</v>
      </c>
      <c r="P32" s="14">
        <f>SUM(J32,K32,L32)</f>
        <v>0</v>
      </c>
    </row>
    <row r="33" ht="15" thickTop="1" x14ac:dyDescent="0.3"/>
  </sheetData>
  <sheetProtection password="CFED" sheet="1" objects="1" scenarios="1" selectLockedCells="1"/>
  <mergeCells count="18"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  <mergeCell ref="A31:F31"/>
    <mergeCell ref="A32:F32"/>
    <mergeCell ref="H4:K4"/>
    <mergeCell ref="L4:M4"/>
    <mergeCell ref="A5:B5"/>
    <mergeCell ref="M5:N5"/>
    <mergeCell ref="A30:F30"/>
    <mergeCell ref="G30:H30"/>
  </mergeCells>
  <pageMargins left="0.25" right="0.25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3"/>
  <sheetViews>
    <sheetView workbookViewId="0">
      <selection activeCell="N4" sqref="N4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ht="9" customHeight="1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14.4" customHeight="1" x14ac:dyDescent="0.3">
      <c r="A3" s="77" t="s">
        <v>12</v>
      </c>
      <c r="B3" s="77"/>
      <c r="C3" s="59" t="s">
        <v>11</v>
      </c>
      <c r="D3" s="80"/>
      <c r="E3" s="60"/>
      <c r="F3" s="77" t="s">
        <v>10</v>
      </c>
      <c r="G3" s="77"/>
      <c r="H3" s="77" t="s">
        <v>15</v>
      </c>
      <c r="I3" s="77"/>
      <c r="J3" s="77"/>
      <c r="K3" s="77"/>
      <c r="L3" s="59" t="s">
        <v>13</v>
      </c>
      <c r="M3" s="60"/>
      <c r="N3" s="11" t="s">
        <v>14</v>
      </c>
      <c r="O3" s="67" t="s">
        <v>38</v>
      </c>
      <c r="P3" s="68"/>
    </row>
    <row r="4" spans="1:18" ht="25.2" customHeight="1" x14ac:dyDescent="0.3">
      <c r="A4" s="86" t="str">
        <f>T('Sites 1-7'!A4:B4)</f>
        <v>Town of Ethan</v>
      </c>
      <c r="B4" s="86"/>
      <c r="C4" s="91" t="str">
        <f>T('Sites 1-7'!C4:E4)</f>
        <v>Betty Raymond
Dave Duba</v>
      </c>
      <c r="D4" s="84"/>
      <c r="E4" s="85"/>
      <c r="F4" s="92" t="str">
        <f>'Sites 1-7'!F4:G4</f>
        <v>605-227-4230
605-770-8771</v>
      </c>
      <c r="G4" s="92"/>
      <c r="H4" s="83" t="str">
        <f>'Sites 1-7'!H4:K4</f>
        <v>ethancity@santel.net</v>
      </c>
      <c r="I4" s="84"/>
      <c r="J4" s="84"/>
      <c r="K4" s="85"/>
      <c r="L4" s="86" t="str">
        <f>T('Sites 1-7'!L4:M4)</f>
        <v>Davison</v>
      </c>
      <c r="M4" s="86"/>
      <c r="N4" s="53"/>
      <c r="O4" s="69"/>
      <c r="P4" s="70"/>
    </row>
    <row r="5" spans="1:18" ht="21" thickBot="1" x14ac:dyDescent="0.35">
      <c r="A5" s="87"/>
      <c r="B5" s="88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89"/>
      <c r="N5" s="90"/>
      <c r="O5" s="71"/>
      <c r="P5" s="7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15</v>
      </c>
      <c r="B8" s="55" t="s">
        <v>6</v>
      </c>
      <c r="C8" s="4"/>
      <c r="D8" s="4"/>
      <c r="E8" s="4"/>
      <c r="F8" s="43"/>
      <c r="G8" s="43"/>
      <c r="H8" s="43"/>
      <c r="I8" s="11" t="s">
        <v>7</v>
      </c>
      <c r="J8" s="5">
        <f>TRUNC(C8*D8*R8/27,2)</f>
        <v>0</v>
      </c>
      <c r="K8" s="43"/>
      <c r="L8" s="43"/>
      <c r="M8" s="6"/>
      <c r="N8" s="6"/>
      <c r="O8" s="47"/>
      <c r="P8" s="17">
        <f>SUM(J8*J31)</f>
        <v>0</v>
      </c>
      <c r="R8">
        <f>SUM(E8/12)</f>
        <v>0</v>
      </c>
    </row>
    <row r="9" spans="1:18" ht="18" customHeight="1" x14ac:dyDescent="0.3">
      <c r="A9" s="3">
        <v>15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15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16</v>
      </c>
      <c r="B11" s="55" t="s">
        <v>6</v>
      </c>
      <c r="C11" s="4"/>
      <c r="D11" s="4"/>
      <c r="E11" s="42"/>
      <c r="F11" s="43"/>
      <c r="G11" s="43"/>
      <c r="H11" s="43"/>
      <c r="I11" s="11" t="s">
        <v>7</v>
      </c>
      <c r="J11" s="5">
        <f>TRUNC(C11*D11*R11/27,2)</f>
        <v>0</v>
      </c>
      <c r="K11" s="43"/>
      <c r="L11" s="43"/>
      <c r="M11" s="6"/>
      <c r="N11" s="6"/>
      <c r="O11" s="47"/>
      <c r="P11" s="17">
        <f>SUM(J11*J31)</f>
        <v>0</v>
      </c>
      <c r="R11">
        <f>SUM(E11/12)</f>
        <v>0</v>
      </c>
    </row>
    <row r="12" spans="1:18" ht="18" customHeight="1" x14ac:dyDescent="0.3">
      <c r="A12" s="3">
        <v>16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16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17</v>
      </c>
      <c r="B14" s="56" t="s">
        <v>6</v>
      </c>
      <c r="C14" s="4"/>
      <c r="D14" s="4"/>
      <c r="E14" s="4"/>
      <c r="F14" s="43"/>
      <c r="G14" s="43"/>
      <c r="H14" s="43"/>
      <c r="I14" s="11" t="s">
        <v>7</v>
      </c>
      <c r="J14" s="5">
        <f>TRUNC(C14*D14*R14/27,2)</f>
        <v>0</v>
      </c>
      <c r="K14" s="43"/>
      <c r="L14" s="43"/>
      <c r="M14" s="7"/>
      <c r="N14" s="7"/>
      <c r="O14" s="48"/>
      <c r="P14" s="17">
        <f>SUM(J14*J31)</f>
        <v>0</v>
      </c>
      <c r="R14">
        <f>SUM(E14/12)</f>
        <v>0</v>
      </c>
    </row>
    <row r="15" spans="1:18" ht="18" customHeight="1" x14ac:dyDescent="0.3">
      <c r="A15" s="3">
        <v>17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17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18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3">
      <c r="A18" s="3">
        <v>18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18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19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3">
      <c r="A21" s="3">
        <v>19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19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20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3">
      <c r="A24" s="3">
        <v>20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20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21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3">
      <c r="A27" s="3">
        <v>21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21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63" t="s">
        <v>32</v>
      </c>
      <c r="B30" s="64"/>
      <c r="C30" s="64"/>
      <c r="D30" s="64"/>
      <c r="E30" s="64"/>
      <c r="F30" s="64"/>
      <c r="G30" s="64"/>
      <c r="H30" s="64"/>
      <c r="I30" s="1"/>
      <c r="J30" s="2">
        <f>SUM(J26,J23,J20,J17,J14,J11,J8)</f>
        <v>0</v>
      </c>
      <c r="K30" s="41">
        <f>SUM(K27,K24,K21,K18,K15,K12,K9)</f>
        <v>0</v>
      </c>
      <c r="L30" s="26"/>
      <c r="M30" s="2">
        <f>J30*1.325</f>
        <v>0</v>
      </c>
      <c r="N30" s="2">
        <f>K30*1.325</f>
        <v>0</v>
      </c>
    </row>
    <row r="31" spans="1:18" ht="18" customHeight="1" thickBot="1" x14ac:dyDescent="0.35">
      <c r="A31" s="73" t="s">
        <v>39</v>
      </c>
      <c r="B31" s="74"/>
      <c r="C31" s="74"/>
      <c r="D31" s="74"/>
      <c r="E31" s="74"/>
      <c r="F31" s="74"/>
      <c r="G31" s="38"/>
      <c r="H31" s="38"/>
      <c r="I31" s="39"/>
      <c r="J31" s="40">
        <v>13</v>
      </c>
      <c r="K31" s="40">
        <v>13</v>
      </c>
      <c r="L31" s="27"/>
      <c r="P31" s="24" t="s">
        <v>30</v>
      </c>
    </row>
    <row r="32" spans="1:18" ht="18" customHeight="1" thickTop="1" thickBot="1" x14ac:dyDescent="0.35">
      <c r="A32" s="75" t="s">
        <v>31</v>
      </c>
      <c r="B32" s="75"/>
      <c r="C32" s="75"/>
      <c r="D32" s="75"/>
      <c r="E32" s="75"/>
      <c r="F32" s="76"/>
      <c r="G32" s="21"/>
      <c r="H32" s="21"/>
      <c r="I32" s="20"/>
      <c r="J32" s="14">
        <f>TRUNC(J30*J31,2)</f>
        <v>0</v>
      </c>
      <c r="K32" s="14">
        <f>TRUNC(K30*K31,2)</f>
        <v>0</v>
      </c>
      <c r="L32" s="23">
        <f>SUM(P28,P25,P22,P19,P16,P13,P10)</f>
        <v>0</v>
      </c>
      <c r="P32" s="14">
        <f>SUM(J32,K32,L32)</f>
        <v>0</v>
      </c>
    </row>
    <row r="33" ht="15" thickTop="1" x14ac:dyDescent="0.3"/>
  </sheetData>
  <sheetProtection password="CFED" sheet="1" objects="1" scenarios="1" selectLockedCells="1"/>
  <mergeCells count="18"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  <mergeCell ref="A31:F31"/>
    <mergeCell ref="A32:F32"/>
    <mergeCell ref="H4:K4"/>
    <mergeCell ref="L4:M4"/>
    <mergeCell ref="A5:B5"/>
    <mergeCell ref="M5:N5"/>
    <mergeCell ref="A30:F30"/>
    <mergeCell ref="G30:H30"/>
  </mergeCells>
  <pageMargins left="0.25" right="0.25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3"/>
  <sheetViews>
    <sheetView topLeftCell="A3" workbookViewId="0">
      <selection activeCell="N4" sqref="N4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ht="9" customHeight="1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14.4" customHeight="1" x14ac:dyDescent="0.3">
      <c r="A3" s="77" t="s">
        <v>12</v>
      </c>
      <c r="B3" s="77"/>
      <c r="C3" s="59" t="s">
        <v>11</v>
      </c>
      <c r="D3" s="80"/>
      <c r="E3" s="60"/>
      <c r="F3" s="77" t="s">
        <v>10</v>
      </c>
      <c r="G3" s="77"/>
      <c r="H3" s="77" t="s">
        <v>15</v>
      </c>
      <c r="I3" s="77"/>
      <c r="J3" s="77"/>
      <c r="K3" s="77"/>
      <c r="L3" s="59" t="s">
        <v>13</v>
      </c>
      <c r="M3" s="60"/>
      <c r="N3" s="11" t="s">
        <v>14</v>
      </c>
      <c r="O3" s="67" t="s">
        <v>38</v>
      </c>
      <c r="P3" s="68"/>
    </row>
    <row r="4" spans="1:18" ht="25.2" customHeight="1" x14ac:dyDescent="0.3">
      <c r="A4" s="86" t="str">
        <f>T('Sites 1-7'!A4:B4)</f>
        <v>Town of Ethan</v>
      </c>
      <c r="B4" s="86"/>
      <c r="C4" s="91" t="str">
        <f>T('Sites 1-7'!C4:E4)</f>
        <v>Betty Raymond
Dave Duba</v>
      </c>
      <c r="D4" s="84"/>
      <c r="E4" s="85"/>
      <c r="F4" s="92" t="str">
        <f>'Sites 1-7'!F4:G4</f>
        <v>605-227-4230
605-770-8771</v>
      </c>
      <c r="G4" s="92"/>
      <c r="H4" s="83" t="str">
        <f>'Sites 1-7'!H4:K4</f>
        <v>ethancity@santel.net</v>
      </c>
      <c r="I4" s="84"/>
      <c r="J4" s="84"/>
      <c r="K4" s="85"/>
      <c r="L4" s="86" t="str">
        <f>T('Sites 1-7'!L4:M4)</f>
        <v>Davison</v>
      </c>
      <c r="M4" s="86"/>
      <c r="N4" s="53"/>
      <c r="O4" s="69"/>
      <c r="P4" s="70"/>
    </row>
    <row r="5" spans="1:18" ht="21" thickBot="1" x14ac:dyDescent="0.35">
      <c r="A5" s="87"/>
      <c r="B5" s="88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89"/>
      <c r="N5" s="90"/>
      <c r="O5" s="71"/>
      <c r="P5" s="7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22</v>
      </c>
      <c r="B8" s="55" t="s">
        <v>6</v>
      </c>
      <c r="C8" s="4"/>
      <c r="D8" s="4"/>
      <c r="E8" s="4"/>
      <c r="F8" s="43"/>
      <c r="G8" s="43"/>
      <c r="H8" s="43"/>
      <c r="I8" s="11" t="s">
        <v>7</v>
      </c>
      <c r="J8" s="5">
        <f>TRUNC(C8*D8*R8/27,2)</f>
        <v>0</v>
      </c>
      <c r="K8" s="43"/>
      <c r="L8" s="43"/>
      <c r="M8" s="6"/>
      <c r="N8" s="6"/>
      <c r="O8" s="47"/>
      <c r="P8" s="17">
        <f>SUM(J8*J31)</f>
        <v>0</v>
      </c>
      <c r="R8">
        <f>SUM(E8/12)</f>
        <v>0</v>
      </c>
    </row>
    <row r="9" spans="1:18" ht="18" customHeight="1" x14ac:dyDescent="0.3">
      <c r="A9" s="3">
        <v>22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22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23</v>
      </c>
      <c r="B11" s="55" t="s">
        <v>6</v>
      </c>
      <c r="C11" s="4"/>
      <c r="D11" s="4"/>
      <c r="E11" s="42"/>
      <c r="F11" s="43"/>
      <c r="G11" s="43"/>
      <c r="H11" s="43"/>
      <c r="I11" s="11" t="s">
        <v>7</v>
      </c>
      <c r="J11" s="5">
        <f>TRUNC(C11*D11*R11/27,2)</f>
        <v>0</v>
      </c>
      <c r="K11" s="43"/>
      <c r="L11" s="43"/>
      <c r="M11" s="6"/>
      <c r="N11" s="6"/>
      <c r="O11" s="47"/>
      <c r="P11" s="17">
        <f>SUM(J11*J31)</f>
        <v>0</v>
      </c>
      <c r="R11">
        <f>SUM(E11/12)</f>
        <v>0</v>
      </c>
    </row>
    <row r="12" spans="1:18" ht="18" customHeight="1" x14ac:dyDescent="0.3">
      <c r="A12" s="3">
        <v>23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23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24</v>
      </c>
      <c r="B14" s="56" t="s">
        <v>6</v>
      </c>
      <c r="C14" s="4"/>
      <c r="D14" s="4"/>
      <c r="E14" s="4"/>
      <c r="F14" s="43"/>
      <c r="G14" s="43"/>
      <c r="H14" s="43"/>
      <c r="I14" s="11" t="s">
        <v>7</v>
      </c>
      <c r="J14" s="5">
        <f>TRUNC(C14*D14*R14/27,2)</f>
        <v>0</v>
      </c>
      <c r="K14" s="43"/>
      <c r="L14" s="43"/>
      <c r="M14" s="7"/>
      <c r="N14" s="7"/>
      <c r="O14" s="48"/>
      <c r="P14" s="17">
        <f>SUM(J14*J31)</f>
        <v>0</v>
      </c>
      <c r="R14">
        <f>SUM(E14/12)</f>
        <v>0</v>
      </c>
    </row>
    <row r="15" spans="1:18" ht="18" customHeight="1" x14ac:dyDescent="0.3">
      <c r="A15" s="3">
        <v>24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24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25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3">
      <c r="A18" s="3">
        <v>25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25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26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3">
      <c r="A21" s="3">
        <v>26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26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27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3">
      <c r="A24" s="3">
        <v>27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27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28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3">
      <c r="A27" s="3">
        <v>28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28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63" t="s">
        <v>32</v>
      </c>
      <c r="B30" s="64"/>
      <c r="C30" s="64"/>
      <c r="D30" s="64"/>
      <c r="E30" s="64"/>
      <c r="F30" s="64"/>
      <c r="G30" s="64"/>
      <c r="H30" s="64"/>
      <c r="I30" s="1"/>
      <c r="J30" s="2">
        <f>SUM(J26,J23,J20,J17,J14,J11,J8)</f>
        <v>0</v>
      </c>
      <c r="K30" s="41">
        <f>SUM(K27,K24,K21,K18,K15,K12,K9)</f>
        <v>0</v>
      </c>
      <c r="L30" s="26"/>
      <c r="M30" s="2">
        <f>J30*1.325</f>
        <v>0</v>
      </c>
      <c r="N30" s="2">
        <f>K30*1.325</f>
        <v>0</v>
      </c>
    </row>
    <row r="31" spans="1:18" ht="18" customHeight="1" thickBot="1" x14ac:dyDescent="0.35">
      <c r="A31" s="73" t="s">
        <v>39</v>
      </c>
      <c r="B31" s="74"/>
      <c r="C31" s="74"/>
      <c r="D31" s="74"/>
      <c r="E31" s="74"/>
      <c r="F31" s="74"/>
      <c r="G31" s="38"/>
      <c r="H31" s="38"/>
      <c r="I31" s="39"/>
      <c r="J31" s="40">
        <v>13</v>
      </c>
      <c r="K31" s="40">
        <v>13</v>
      </c>
      <c r="L31" s="27"/>
      <c r="P31" s="24" t="s">
        <v>30</v>
      </c>
    </row>
    <row r="32" spans="1:18" ht="18" customHeight="1" thickTop="1" thickBot="1" x14ac:dyDescent="0.35">
      <c r="A32" s="75" t="s">
        <v>31</v>
      </c>
      <c r="B32" s="75"/>
      <c r="C32" s="75"/>
      <c r="D32" s="75"/>
      <c r="E32" s="75"/>
      <c r="F32" s="76"/>
      <c r="G32" s="21"/>
      <c r="H32" s="21"/>
      <c r="I32" s="20"/>
      <c r="J32" s="14">
        <f>TRUNC(J30*J31,2)</f>
        <v>0</v>
      </c>
      <c r="K32" s="14">
        <f>TRUNC(K30*K31,2)</f>
        <v>0</v>
      </c>
      <c r="L32" s="23">
        <f>SUM(P28,P25,P22,P19,P16,P13,P10)</f>
        <v>0</v>
      </c>
      <c r="P32" s="14">
        <f>SUM(J32,K32,L32)</f>
        <v>0</v>
      </c>
    </row>
    <row r="33" ht="15" thickTop="1" x14ac:dyDescent="0.3"/>
  </sheetData>
  <sheetProtection password="CFED" sheet="1" objects="1" scenarios="1" selectLockedCells="1"/>
  <mergeCells count="18"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  <mergeCell ref="A31:F31"/>
    <mergeCell ref="A32:F32"/>
    <mergeCell ref="H4:K4"/>
    <mergeCell ref="L4:M4"/>
    <mergeCell ref="A5:B5"/>
    <mergeCell ref="M5:N5"/>
    <mergeCell ref="A30:F30"/>
    <mergeCell ref="G30:H30"/>
  </mergeCells>
  <pageMargins left="0.25" right="0.25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3"/>
  <sheetViews>
    <sheetView topLeftCell="A4" workbookViewId="0">
      <selection activeCell="N4" sqref="N4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ht="9" customHeight="1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14.4" customHeight="1" x14ac:dyDescent="0.3">
      <c r="A3" s="77" t="s">
        <v>12</v>
      </c>
      <c r="B3" s="77"/>
      <c r="C3" s="59" t="s">
        <v>11</v>
      </c>
      <c r="D3" s="80"/>
      <c r="E3" s="60"/>
      <c r="F3" s="77" t="s">
        <v>10</v>
      </c>
      <c r="G3" s="77"/>
      <c r="H3" s="77" t="s">
        <v>15</v>
      </c>
      <c r="I3" s="77"/>
      <c r="J3" s="77"/>
      <c r="K3" s="77"/>
      <c r="L3" s="59" t="s">
        <v>13</v>
      </c>
      <c r="M3" s="60"/>
      <c r="N3" s="11" t="s">
        <v>14</v>
      </c>
      <c r="O3" s="67" t="s">
        <v>38</v>
      </c>
      <c r="P3" s="68"/>
    </row>
    <row r="4" spans="1:18" ht="25.2" customHeight="1" x14ac:dyDescent="0.3">
      <c r="A4" s="86" t="str">
        <f>T('Sites 1-7'!A4:B4)</f>
        <v>Town of Ethan</v>
      </c>
      <c r="B4" s="86"/>
      <c r="C4" s="91" t="str">
        <f>T('Sites 1-7'!C4:E4)</f>
        <v>Betty Raymond
Dave Duba</v>
      </c>
      <c r="D4" s="84"/>
      <c r="E4" s="85"/>
      <c r="F4" s="92" t="str">
        <f>'Sites 1-7'!F4:G4</f>
        <v>605-227-4230
605-770-8771</v>
      </c>
      <c r="G4" s="92"/>
      <c r="H4" s="83" t="str">
        <f>'Sites 1-7'!H4:K4</f>
        <v>ethancity@santel.net</v>
      </c>
      <c r="I4" s="84"/>
      <c r="J4" s="84"/>
      <c r="K4" s="85"/>
      <c r="L4" s="86" t="str">
        <f>T('Sites 1-7'!L4:M4)</f>
        <v>Davison</v>
      </c>
      <c r="M4" s="86"/>
      <c r="N4" s="53"/>
      <c r="O4" s="69"/>
      <c r="P4" s="70"/>
    </row>
    <row r="5" spans="1:18" ht="21" thickBot="1" x14ac:dyDescent="0.35">
      <c r="A5" s="87"/>
      <c r="B5" s="88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89"/>
      <c r="N5" s="90"/>
      <c r="O5" s="71"/>
      <c r="P5" s="7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29</v>
      </c>
      <c r="B8" s="55" t="s">
        <v>6</v>
      </c>
      <c r="C8" s="4"/>
      <c r="D8" s="4"/>
      <c r="E8" s="4"/>
      <c r="F8" s="43"/>
      <c r="G8" s="43"/>
      <c r="H8" s="43"/>
      <c r="I8" s="11" t="s">
        <v>7</v>
      </c>
      <c r="J8" s="5">
        <f>TRUNC(C8*D8*R8/27,2)</f>
        <v>0</v>
      </c>
      <c r="K8" s="43"/>
      <c r="L8" s="43"/>
      <c r="M8" s="6"/>
      <c r="N8" s="6"/>
      <c r="O8" s="47"/>
      <c r="P8" s="17">
        <f>SUM(J8*J31)</f>
        <v>0</v>
      </c>
      <c r="R8">
        <f>SUM(E8/12)</f>
        <v>0</v>
      </c>
    </row>
    <row r="9" spans="1:18" ht="18" customHeight="1" x14ac:dyDescent="0.3">
      <c r="A9" s="3">
        <v>29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29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30</v>
      </c>
      <c r="B11" s="55" t="s">
        <v>6</v>
      </c>
      <c r="C11" s="4"/>
      <c r="D11" s="4"/>
      <c r="E11" s="42"/>
      <c r="F11" s="43"/>
      <c r="G11" s="43"/>
      <c r="H11" s="43"/>
      <c r="I11" s="11" t="s">
        <v>7</v>
      </c>
      <c r="J11" s="5">
        <f>TRUNC(C11*D11*R11/27,2)</f>
        <v>0</v>
      </c>
      <c r="K11" s="43"/>
      <c r="L11" s="43"/>
      <c r="M11" s="6"/>
      <c r="N11" s="6"/>
      <c r="O11" s="47"/>
      <c r="P11" s="17">
        <f>SUM(J11*J31)</f>
        <v>0</v>
      </c>
      <c r="R11">
        <f>SUM(E11/12)</f>
        <v>0</v>
      </c>
    </row>
    <row r="12" spans="1:18" ht="18" customHeight="1" x14ac:dyDescent="0.3">
      <c r="A12" s="3">
        <v>30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30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31</v>
      </c>
      <c r="B14" s="56" t="s">
        <v>6</v>
      </c>
      <c r="C14" s="4"/>
      <c r="D14" s="4"/>
      <c r="E14" s="4"/>
      <c r="F14" s="43"/>
      <c r="G14" s="43"/>
      <c r="H14" s="43"/>
      <c r="I14" s="11" t="s">
        <v>7</v>
      </c>
      <c r="J14" s="5">
        <f>TRUNC(C14*D14*R14/27,2)</f>
        <v>0</v>
      </c>
      <c r="K14" s="43"/>
      <c r="L14" s="43"/>
      <c r="M14" s="7"/>
      <c r="N14" s="7"/>
      <c r="O14" s="48"/>
      <c r="P14" s="17">
        <f>SUM(J14*J31)</f>
        <v>0</v>
      </c>
      <c r="R14">
        <f>SUM(E14/12)</f>
        <v>0</v>
      </c>
    </row>
    <row r="15" spans="1:18" ht="18" customHeight="1" x14ac:dyDescent="0.3">
      <c r="A15" s="3">
        <v>31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31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32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3">
      <c r="A18" s="3">
        <v>32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32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33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3">
      <c r="A21" s="3">
        <v>33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33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34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3">
      <c r="A24" s="3">
        <v>34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34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35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3">
      <c r="A27" s="3">
        <v>35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35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63" t="s">
        <v>32</v>
      </c>
      <c r="B30" s="64"/>
      <c r="C30" s="64"/>
      <c r="D30" s="64"/>
      <c r="E30" s="64"/>
      <c r="F30" s="64"/>
      <c r="G30" s="64"/>
      <c r="H30" s="64"/>
      <c r="I30" s="1"/>
      <c r="J30" s="2">
        <f>SUM(J26,J23,J20,J17,J14,J11,J8)</f>
        <v>0</v>
      </c>
      <c r="K30" s="41">
        <f>SUM(K27,K24,K21,K18,K15,K12,K9)</f>
        <v>0</v>
      </c>
      <c r="L30" s="26"/>
      <c r="M30" s="2">
        <f>J30*1.325</f>
        <v>0</v>
      </c>
      <c r="N30" s="2">
        <f>K30*1.325</f>
        <v>0</v>
      </c>
    </row>
    <row r="31" spans="1:18" ht="18" customHeight="1" thickBot="1" x14ac:dyDescent="0.35">
      <c r="A31" s="73" t="s">
        <v>39</v>
      </c>
      <c r="B31" s="74"/>
      <c r="C31" s="74"/>
      <c r="D31" s="74"/>
      <c r="E31" s="74"/>
      <c r="F31" s="74"/>
      <c r="G31" s="38"/>
      <c r="H31" s="38"/>
      <c r="I31" s="39"/>
      <c r="J31" s="40">
        <v>13</v>
      </c>
      <c r="K31" s="40">
        <v>13</v>
      </c>
      <c r="L31" s="27"/>
      <c r="P31" s="24" t="s">
        <v>30</v>
      </c>
    </row>
    <row r="32" spans="1:18" ht="18" customHeight="1" thickTop="1" thickBot="1" x14ac:dyDescent="0.35">
      <c r="A32" s="75" t="s">
        <v>31</v>
      </c>
      <c r="B32" s="75"/>
      <c r="C32" s="75"/>
      <c r="D32" s="75"/>
      <c r="E32" s="75"/>
      <c r="F32" s="76"/>
      <c r="G32" s="21"/>
      <c r="H32" s="21"/>
      <c r="I32" s="20"/>
      <c r="J32" s="14">
        <f>TRUNC(J30*J31,2)</f>
        <v>0</v>
      </c>
      <c r="K32" s="14">
        <f>TRUNC(K30*K31,2)</f>
        <v>0</v>
      </c>
      <c r="L32" s="23">
        <f>SUM(P28,P25,P22,P19,P16,P13,P10)</f>
        <v>0</v>
      </c>
      <c r="P32" s="14">
        <f>SUM(J32,K32,L32)</f>
        <v>0</v>
      </c>
    </row>
    <row r="33" ht="15" thickTop="1" x14ac:dyDescent="0.3"/>
  </sheetData>
  <sheetProtection password="CFED" sheet="1" objects="1" scenarios="1" selectLockedCells="1"/>
  <mergeCells count="18"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  <mergeCell ref="A31:F31"/>
    <mergeCell ref="A32:F32"/>
    <mergeCell ref="H4:K4"/>
    <mergeCell ref="L4:M4"/>
    <mergeCell ref="A5:B5"/>
    <mergeCell ref="M5:N5"/>
    <mergeCell ref="A30:F30"/>
    <mergeCell ref="G30:H30"/>
  </mergeCells>
  <pageMargins left="0.25" right="0.25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Sites 1-7</vt:lpstr>
      <vt:lpstr>Sites 8-14</vt:lpstr>
      <vt:lpstr>Sites 15-21</vt:lpstr>
      <vt:lpstr>Sites 22-28</vt:lpstr>
      <vt:lpstr>Sites 29-35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Dokken, Jack</dc:creator>
  <cp:lastModifiedBy>Jeff Bathke</cp:lastModifiedBy>
  <cp:lastPrinted>2019-04-29T19:13:14Z</cp:lastPrinted>
  <dcterms:created xsi:type="dcterms:W3CDTF">2016-06-03T21:15:09Z</dcterms:created>
  <dcterms:modified xsi:type="dcterms:W3CDTF">2019-04-30T13:54:07Z</dcterms:modified>
</cp:coreProperties>
</file>