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Davison County #3-Done\"/>
    </mc:Choice>
  </mc:AlternateContent>
  <xr:revisionPtr revIDLastSave="0" documentId="13_ncr:1_{1B843B25-D6E1-4707-B54C-78CEEE94479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4" l="1"/>
  <c r="N4" i="13"/>
  <c r="N4" i="12"/>
  <c r="N4" i="7"/>
  <c r="H4" i="12" l="1"/>
  <c r="H4" i="13"/>
  <c r="H4" i="14"/>
  <c r="H4" i="7"/>
  <c r="F4" i="12"/>
  <c r="F4" i="13"/>
  <c r="F4" i="14"/>
  <c r="F4" i="7"/>
  <c r="R28" i="14"/>
  <c r="P28" i="14"/>
  <c r="R27" i="14"/>
  <c r="K27" i="14" s="1"/>
  <c r="R26" i="14"/>
  <c r="J26" i="14" s="1"/>
  <c r="P26" i="14" s="1"/>
  <c r="R25" i="14"/>
  <c r="P25" i="14"/>
  <c r="R24" i="14"/>
  <c r="K24" i="14" s="1"/>
  <c r="P24" i="14" s="1"/>
  <c r="R23" i="14"/>
  <c r="J23" i="14" s="1"/>
  <c r="P23" i="14" s="1"/>
  <c r="R22" i="14"/>
  <c r="P22" i="14"/>
  <c r="R21" i="14"/>
  <c r="K21" i="14" s="1"/>
  <c r="P21" i="14" s="1"/>
  <c r="R20" i="14"/>
  <c r="J20" i="14" s="1"/>
  <c r="P20" i="14" s="1"/>
  <c r="R19" i="14"/>
  <c r="P19" i="14"/>
  <c r="R18" i="14"/>
  <c r="K18" i="14" s="1"/>
  <c r="P18" i="14" s="1"/>
  <c r="R17" i="14"/>
  <c r="J17" i="14" s="1"/>
  <c r="P17" i="14" s="1"/>
  <c r="R16" i="14"/>
  <c r="P16" i="14"/>
  <c r="R15" i="14"/>
  <c r="K15" i="14" s="1"/>
  <c r="P15" i="14" s="1"/>
  <c r="R14" i="14"/>
  <c r="J14" i="14" s="1"/>
  <c r="P14" i="14" s="1"/>
  <c r="R13" i="14"/>
  <c r="P13" i="14"/>
  <c r="R12" i="14"/>
  <c r="K12" i="14" s="1"/>
  <c r="P12" i="14" s="1"/>
  <c r="R11" i="14"/>
  <c r="J11" i="14" s="1"/>
  <c r="P11" i="14" s="1"/>
  <c r="R10" i="14"/>
  <c r="P10" i="14"/>
  <c r="R9" i="14"/>
  <c r="K9" i="14" s="1"/>
  <c r="P9" i="14" s="1"/>
  <c r="R8" i="14"/>
  <c r="J8" i="14" s="1"/>
  <c r="P8" i="14" s="1"/>
  <c r="L4" i="14"/>
  <c r="C4" i="14"/>
  <c r="A4" i="14"/>
  <c r="R28" i="13"/>
  <c r="P28" i="13"/>
  <c r="R27" i="13"/>
  <c r="K27" i="13" s="1"/>
  <c r="R26" i="13"/>
  <c r="J26" i="13" s="1"/>
  <c r="P26" i="13" s="1"/>
  <c r="R25" i="13"/>
  <c r="P25" i="13"/>
  <c r="R24" i="13"/>
  <c r="K24" i="13" s="1"/>
  <c r="P24" i="13" s="1"/>
  <c r="R23" i="13"/>
  <c r="J23" i="13" s="1"/>
  <c r="P23" i="13" s="1"/>
  <c r="R22" i="13"/>
  <c r="P22" i="13"/>
  <c r="R21" i="13"/>
  <c r="K21" i="13" s="1"/>
  <c r="P21" i="13" s="1"/>
  <c r="R20" i="13"/>
  <c r="J20" i="13" s="1"/>
  <c r="P20" i="13" s="1"/>
  <c r="R19" i="13"/>
  <c r="P19" i="13"/>
  <c r="R18" i="13"/>
  <c r="K18" i="13" s="1"/>
  <c r="P18" i="13" s="1"/>
  <c r="R17" i="13"/>
  <c r="J17" i="13" s="1"/>
  <c r="P17" i="13" s="1"/>
  <c r="R16" i="13"/>
  <c r="P16" i="13"/>
  <c r="R15" i="13"/>
  <c r="K15" i="13" s="1"/>
  <c r="P15" i="13" s="1"/>
  <c r="R14" i="13"/>
  <c r="J14" i="13" s="1"/>
  <c r="P14" i="13" s="1"/>
  <c r="R13" i="13"/>
  <c r="P13" i="13"/>
  <c r="R12" i="13"/>
  <c r="K12" i="13" s="1"/>
  <c r="P12" i="13" s="1"/>
  <c r="R11" i="13"/>
  <c r="J11" i="13" s="1"/>
  <c r="P11" i="13" s="1"/>
  <c r="R10" i="13"/>
  <c r="P10" i="13"/>
  <c r="R9" i="13"/>
  <c r="K9" i="13" s="1"/>
  <c r="P9" i="13" s="1"/>
  <c r="R8" i="13"/>
  <c r="J8" i="13" s="1"/>
  <c r="P8" i="13" s="1"/>
  <c r="L4" i="13"/>
  <c r="C4" i="13"/>
  <c r="A4" i="13"/>
  <c r="C4" i="12"/>
  <c r="R28" i="12"/>
  <c r="P28" i="12"/>
  <c r="R27" i="12"/>
  <c r="K27" i="12" s="1"/>
  <c r="R26" i="12"/>
  <c r="J26" i="12" s="1"/>
  <c r="R25" i="12"/>
  <c r="P25" i="12"/>
  <c r="R24" i="12"/>
  <c r="K24" i="12" s="1"/>
  <c r="P24" i="12" s="1"/>
  <c r="R23" i="12"/>
  <c r="J23" i="12" s="1"/>
  <c r="P23" i="12" s="1"/>
  <c r="R22" i="12"/>
  <c r="P22" i="12"/>
  <c r="R21" i="12"/>
  <c r="K21" i="12" s="1"/>
  <c r="P21" i="12" s="1"/>
  <c r="R20" i="12"/>
  <c r="J20" i="12" s="1"/>
  <c r="P20" i="12" s="1"/>
  <c r="R19" i="12"/>
  <c r="P19" i="12"/>
  <c r="R18" i="12"/>
  <c r="K18" i="12" s="1"/>
  <c r="P18" i="12" s="1"/>
  <c r="R17" i="12"/>
  <c r="J17" i="12" s="1"/>
  <c r="P17" i="12" s="1"/>
  <c r="R16" i="12"/>
  <c r="P16" i="12"/>
  <c r="R15" i="12"/>
  <c r="K15" i="12" s="1"/>
  <c r="P15" i="12" s="1"/>
  <c r="R14" i="12"/>
  <c r="J14" i="12" s="1"/>
  <c r="P14" i="12" s="1"/>
  <c r="R13" i="12"/>
  <c r="P13" i="12"/>
  <c r="R12" i="12"/>
  <c r="K12" i="12" s="1"/>
  <c r="P12" i="12" s="1"/>
  <c r="R11" i="12"/>
  <c r="J11" i="12" s="1"/>
  <c r="P11" i="12" s="1"/>
  <c r="R10" i="12"/>
  <c r="P10" i="12"/>
  <c r="R9" i="12"/>
  <c r="K9" i="12" s="1"/>
  <c r="P9" i="12" s="1"/>
  <c r="R8" i="12"/>
  <c r="J8" i="12" s="1"/>
  <c r="P8" i="12" s="1"/>
  <c r="L4" i="12"/>
  <c r="A4" i="12"/>
  <c r="L4" i="7"/>
  <c r="C4" i="7"/>
  <c r="A4" i="7"/>
  <c r="R28" i="7"/>
  <c r="P28" i="7"/>
  <c r="R27" i="7"/>
  <c r="K27" i="7" s="1"/>
  <c r="P27" i="7" s="1"/>
  <c r="R26" i="7"/>
  <c r="J26" i="7" s="1"/>
  <c r="R25" i="7"/>
  <c r="P25" i="7"/>
  <c r="R24" i="7"/>
  <c r="K24" i="7" s="1"/>
  <c r="P24" i="7" s="1"/>
  <c r="R23" i="7"/>
  <c r="J23" i="7" s="1"/>
  <c r="P23" i="7" s="1"/>
  <c r="R22" i="7"/>
  <c r="P22" i="7"/>
  <c r="R21" i="7"/>
  <c r="K21" i="7" s="1"/>
  <c r="P21" i="7" s="1"/>
  <c r="R20" i="7"/>
  <c r="J20" i="7" s="1"/>
  <c r="P20" i="7" s="1"/>
  <c r="R19" i="7"/>
  <c r="P19" i="7"/>
  <c r="R18" i="7"/>
  <c r="K18" i="7" s="1"/>
  <c r="P18" i="7" s="1"/>
  <c r="R17" i="7"/>
  <c r="J17" i="7" s="1"/>
  <c r="P17" i="7" s="1"/>
  <c r="R16" i="7"/>
  <c r="P16" i="7"/>
  <c r="R15" i="7"/>
  <c r="K15" i="7" s="1"/>
  <c r="P15" i="7" s="1"/>
  <c r="R14" i="7"/>
  <c r="J14" i="7" s="1"/>
  <c r="P14" i="7" s="1"/>
  <c r="R13" i="7"/>
  <c r="P13" i="7"/>
  <c r="R12" i="7"/>
  <c r="K12" i="7" s="1"/>
  <c r="P12" i="7" s="1"/>
  <c r="R11" i="7"/>
  <c r="J11" i="7" s="1"/>
  <c r="P11" i="7" s="1"/>
  <c r="R10" i="7"/>
  <c r="P10" i="7"/>
  <c r="R9" i="7"/>
  <c r="K9" i="7" s="1"/>
  <c r="P9" i="7" s="1"/>
  <c r="R8" i="7"/>
  <c r="J8" i="7" s="1"/>
  <c r="P8" i="7" s="1"/>
  <c r="L32" i="7" l="1"/>
  <c r="L32" i="14"/>
  <c r="L32" i="13"/>
  <c r="K30" i="7"/>
  <c r="N30" i="7" s="1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 l="1"/>
  <c r="N30" i="14"/>
  <c r="K32" i="14"/>
  <c r="J32" i="14"/>
  <c r="M30" i="14"/>
  <c r="N30" i="13"/>
  <c r="K32" i="13"/>
  <c r="M30" i="13"/>
  <c r="J32" i="13"/>
  <c r="M30" i="12"/>
  <c r="J32" i="12"/>
  <c r="N30" i="12"/>
  <c r="K32" i="12"/>
  <c r="J32" i="7"/>
  <c r="M30" i="7"/>
  <c r="P32" i="14" l="1"/>
  <c r="P32" i="7"/>
  <c r="P32" i="13"/>
  <c r="P32" i="12"/>
  <c r="P13" i="1" l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 s="1"/>
  <c r="P11" i="1" s="1"/>
  <c r="R12" i="1"/>
  <c r="K12" i="1" s="1"/>
  <c r="P12" i="1" s="1"/>
  <c r="R14" i="1"/>
  <c r="J14" i="1" s="1"/>
  <c r="P14" i="1" s="1"/>
  <c r="R15" i="1"/>
  <c r="K15" i="1" s="1"/>
  <c r="P15" i="1" s="1"/>
  <c r="R17" i="1"/>
  <c r="J17" i="1" s="1"/>
  <c r="P17" i="1" s="1"/>
  <c r="R18" i="1"/>
  <c r="K18" i="1" s="1"/>
  <c r="P18" i="1" s="1"/>
  <c r="R20" i="1"/>
  <c r="J20" i="1" s="1"/>
  <c r="P20" i="1" s="1"/>
  <c r="R21" i="1"/>
  <c r="K21" i="1" s="1"/>
  <c r="P21" i="1" s="1"/>
  <c r="R23" i="1"/>
  <c r="J23" i="1" s="1"/>
  <c r="P23" i="1" s="1"/>
  <c r="R24" i="1"/>
  <c r="K24" i="1" s="1"/>
  <c r="P24" i="1" s="1"/>
  <c r="R26" i="1"/>
  <c r="J26" i="1" s="1"/>
  <c r="P26" i="1" s="1"/>
  <c r="R27" i="1"/>
  <c r="K27" i="1" s="1"/>
  <c r="P27" i="1" s="1"/>
  <c r="R9" i="1"/>
  <c r="K9" i="1" s="1"/>
  <c r="P9" i="1" s="1"/>
  <c r="R8" i="1"/>
  <c r="J8" i="1" s="1"/>
  <c r="P8" i="1" s="1"/>
  <c r="L32" i="1" l="1"/>
  <c r="J30" i="1"/>
  <c r="M30" i="1" s="1"/>
  <c r="K30" i="1"/>
  <c r="K32" i="1" l="1"/>
  <c r="N30" i="1" l="1"/>
  <c r="J32" i="1"/>
  <c r="P32" i="1" s="1"/>
</calcChain>
</file>

<file path=xl/sharedStrings.xml><?xml version="1.0" encoding="utf-8"?>
<sst xmlns="http://schemas.openxmlformats.org/spreadsheetml/2006/main" count="430" uniqueCount="45">
  <si>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</si>
  <si>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</si>
  <si>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</si>
  <si>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</si>
  <si>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</si>
  <si>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</si>
  <si>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</si>
  <si>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</si>
  <si>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</si>
  <si>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</si>
  <si>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</si>
  <si>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</si>
  <si>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</si>
  <si>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</si>
  <si>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</si>
  <si>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</si>
  <si>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</si>
  <si>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</si>
  <si>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</si>
  <si>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</si>
  <si>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</si>
  <si>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</si>
  <si>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</si>
  <si>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</si>
  <si>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</si>
  <si>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</si>
  <si>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</si>
  <si>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</si>
  <si>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</si>
  <si>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</si>
  <si>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</si>
  <si>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</si>
  <si>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</si>
  <si>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</si>
  <si>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</si>
  <si>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</si>
  <si>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</si>
  <si>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</si>
  <si>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</si>
  <si>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</si>
  <si>
    <t>Davison County</t>
  </si>
  <si>
    <t>Rusty Weinberg</t>
  </si>
  <si>
    <t>770-9612</t>
  </si>
  <si>
    <t>rusty@davsisoncounty.org</t>
  </si>
  <si>
    <t>Davison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</si>
</sst>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/>
    <xf numFmtId="0" fontId="9" fillId="0" borderId="17" xfId="4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10" fillId="0" borderId="1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0" fontId="9" fillId="0" borderId="17" xfId="4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workbookViewId="0">
      <selection activeCell="C8" sqref="C8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66" t="s">
        <v>40</v>
      </c>
      <c r="B4" s="67"/>
      <c r="C4" s="66" t="s">
        <v>41</v>
      </c>
      <c r="D4" s="67"/>
      <c r="E4" s="71"/>
      <c r="F4" s="64" t="s">
        <v>42</v>
      </c>
      <c r="G4" s="65"/>
      <c r="H4" s="73" t="s">
        <v>43</v>
      </c>
      <c r="I4" s="67"/>
      <c r="J4" s="67"/>
      <c r="K4" s="71"/>
      <c r="L4" s="66" t="s">
        <v>44</v>
      </c>
      <c r="M4" s="67"/>
      <c r="N4" s="52">
        <v>43584</v>
      </c>
      <c r="O4" s="79"/>
      <c r="P4" s="80"/>
    </row>
    <row r="5" spans="1:18" ht="21" thickBot="1" x14ac:dyDescent="0.35">
      <c r="A5" s="66"/>
      <c r="B5" s="67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6"/>
      <c r="N5" s="67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</v>
      </c>
      <c r="B8" s="55" t="s">
        <v>6</v>
      </c>
      <c r="C8" s="4">
        <v>256</v>
      </c>
      <c r="D8" s="4">
        <v>4</v>
      </c>
      <c r="E8" s="4">
        <v>6</v>
      </c>
      <c r="F8" s="43"/>
      <c r="G8" s="43"/>
      <c r="H8" s="43"/>
      <c r="I8" s="11" t="s">
        <v>7</v>
      </c>
      <c r="J8" s="5">
        <f>TRUNC(C8*D8*R8/27,2)</f>
        <v>18.96</v>
      </c>
      <c r="K8" s="43"/>
      <c r="L8" s="43"/>
      <c r="M8" s="6">
        <v>43.833399999999997</v>
      </c>
      <c r="N8" s="6">
        <v>-98.011600000000001</v>
      </c>
      <c r="O8" s="47"/>
      <c r="P8" s="17">
        <f>SUM(J8*J31)</f>
        <v>281.55599999999998</v>
      </c>
      <c r="R8">
        <f>SUM(E8/12)</f>
        <v>0.5</v>
      </c>
    </row>
    <row r="9" spans="1:18" ht="18" customHeight="1" x14ac:dyDescent="0.3">
      <c r="A9" s="3">
        <v>1</v>
      </c>
      <c r="B9" s="56" t="s">
        <v>8</v>
      </c>
      <c r="C9" s="12">
        <v>256</v>
      </c>
      <c r="D9" s="12">
        <v>4</v>
      </c>
      <c r="E9" s="43"/>
      <c r="F9" s="12">
        <v>6</v>
      </c>
      <c r="G9" s="43"/>
      <c r="H9" s="43"/>
      <c r="I9" s="3" t="s">
        <v>7</v>
      </c>
      <c r="J9" s="43"/>
      <c r="K9" s="13">
        <f>TRUNC(C9*D9*R9/27,2)</f>
        <v>18.96</v>
      </c>
      <c r="L9" s="43"/>
      <c r="M9" s="7"/>
      <c r="N9" s="7"/>
      <c r="O9" s="48"/>
      <c r="P9" s="18">
        <f>SUM(K9*K31)</f>
        <v>281.55599999999998</v>
      </c>
      <c r="R9">
        <f>SUM(F9/12)</f>
        <v>0.5</v>
      </c>
    </row>
    <row r="10" spans="1:18" ht="18" customHeight="1" thickBot="1" x14ac:dyDescent="0.35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</v>
      </c>
      <c r="B11" s="55" t="s">
        <v>6</v>
      </c>
      <c r="C11" s="4">
        <v>211</v>
      </c>
      <c r="D11" s="4">
        <v>6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15.62</v>
      </c>
      <c r="K11" s="43"/>
      <c r="L11" s="43"/>
      <c r="M11" s="6">
        <v>43.8337</v>
      </c>
      <c r="N11" s="6">
        <v>-98.272099999999995</v>
      </c>
      <c r="O11" s="47"/>
      <c r="P11" s="17">
        <f>SUM(J11*J31)</f>
        <v>231.95699999999999</v>
      </c>
      <c r="R11">
        <f>SUM(E11/12)</f>
        <v>0.33333333333333331</v>
      </c>
    </row>
    <row r="12" spans="1:18" ht="18" customHeight="1" x14ac:dyDescent="0.3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</v>
      </c>
      <c r="B14" s="56" t="s">
        <v>6</v>
      </c>
      <c r="C14" s="4">
        <v>30</v>
      </c>
      <c r="D14" s="4">
        <v>24</v>
      </c>
      <c r="E14" s="4">
        <v>2</v>
      </c>
      <c r="F14" s="43"/>
      <c r="G14" s="43"/>
      <c r="H14" s="43"/>
      <c r="I14" s="11" t="s">
        <v>7</v>
      </c>
      <c r="J14" s="5">
        <f>TRUNC(C14*D14*R14/27,2)</f>
        <v>4.4400000000000004</v>
      </c>
      <c r="K14" s="43"/>
      <c r="L14" s="43"/>
      <c r="M14" s="7">
        <v>43.7684</v>
      </c>
      <c r="N14" s="7">
        <v>-98.325699999999998</v>
      </c>
      <c r="O14" s="48"/>
      <c r="P14" s="17">
        <f>SUM(J14*J31)</f>
        <v>65.933999999999997</v>
      </c>
      <c r="R14">
        <f>SUM(E14/12)</f>
        <v>0.16666666666666666</v>
      </c>
    </row>
    <row r="15" spans="1:18" ht="18" customHeight="1" x14ac:dyDescent="0.3">
      <c r="A15" s="3">
        <v>3</v>
      </c>
      <c r="B15" s="56" t="s">
        <v>8</v>
      </c>
      <c r="C15" s="12">
        <v>30</v>
      </c>
      <c r="D15" s="12">
        <v>24</v>
      </c>
      <c r="E15" s="43"/>
      <c r="F15" s="12">
        <v>2</v>
      </c>
      <c r="G15" s="43"/>
      <c r="H15" s="43"/>
      <c r="I15" s="3" t="s">
        <v>7</v>
      </c>
      <c r="J15" s="43"/>
      <c r="K15" s="13">
        <f>TRUNC(C15*D15*R15/27,2)</f>
        <v>4.4400000000000004</v>
      </c>
      <c r="L15" s="43"/>
      <c r="M15" s="7"/>
      <c r="N15" s="7"/>
      <c r="O15" s="48"/>
      <c r="P15" s="18">
        <f>SUM(K15*K31)</f>
        <v>65.933999999999997</v>
      </c>
      <c r="R15">
        <f>SUM(F15/12)</f>
        <v>0.16666666666666666</v>
      </c>
    </row>
    <row r="16" spans="1:18" ht="18" customHeight="1" thickBot="1" x14ac:dyDescent="0.35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4</v>
      </c>
      <c r="B17" s="56" t="s">
        <v>6</v>
      </c>
      <c r="C17" s="12">
        <v>36</v>
      </c>
      <c r="D17" s="12">
        <v>24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10.66</v>
      </c>
      <c r="K17" s="43"/>
      <c r="L17" s="43"/>
      <c r="M17" s="7">
        <v>43.761099999999999</v>
      </c>
      <c r="N17" s="7">
        <v>-98.2821</v>
      </c>
      <c r="O17" s="48"/>
      <c r="P17" s="17">
        <f>SUM(J17*J31)</f>
        <v>158.30099999999999</v>
      </c>
      <c r="R17">
        <f>SUM(E17/12)</f>
        <v>0.33333333333333331</v>
      </c>
    </row>
    <row r="18" spans="1:18" ht="18" customHeight="1" x14ac:dyDescent="0.3">
      <c r="A18" s="3">
        <v>4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4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5</v>
      </c>
      <c r="B20" s="56" t="s">
        <v>6</v>
      </c>
      <c r="C20" s="12">
        <v>75</v>
      </c>
      <c r="D20" s="12">
        <v>24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22.22</v>
      </c>
      <c r="K20" s="43"/>
      <c r="L20" s="43"/>
      <c r="M20" s="7">
        <v>43.761099999999999</v>
      </c>
      <c r="N20" s="7">
        <v>-98.274000000000001</v>
      </c>
      <c r="O20" s="48"/>
      <c r="P20" s="17">
        <f>SUM(J20*J31)</f>
        <v>329.96699999999998</v>
      </c>
      <c r="R20">
        <f>SUM(E20/12)</f>
        <v>0.33333333333333331</v>
      </c>
    </row>
    <row r="21" spans="1:18" ht="18" customHeight="1" x14ac:dyDescent="0.3">
      <c r="A21" s="3">
        <v>5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5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6</v>
      </c>
      <c r="B23" s="56" t="s">
        <v>6</v>
      </c>
      <c r="C23" s="12">
        <v>545</v>
      </c>
      <c r="D23" s="12">
        <v>24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161.47999999999999</v>
      </c>
      <c r="K23" s="43"/>
      <c r="L23" s="43"/>
      <c r="M23" s="7">
        <v>43.761099999999999</v>
      </c>
      <c r="N23" s="7">
        <v>-98.2286</v>
      </c>
      <c r="O23" s="48"/>
      <c r="P23" s="17">
        <f>SUM(J23*J31)</f>
        <v>2397.9779999999996</v>
      </c>
      <c r="R23">
        <f>SUM(E23/12)</f>
        <v>0.33333333333333331</v>
      </c>
    </row>
    <row r="24" spans="1:18" ht="18" customHeight="1" x14ac:dyDescent="0.3">
      <c r="A24" s="3">
        <v>6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6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7</v>
      </c>
      <c r="B26" s="56" t="s">
        <v>6</v>
      </c>
      <c r="C26" s="12">
        <v>1200</v>
      </c>
      <c r="D26" s="12">
        <v>24</v>
      </c>
      <c r="E26" s="12">
        <v>6</v>
      </c>
      <c r="F26" s="43"/>
      <c r="G26" s="43"/>
      <c r="H26" s="43"/>
      <c r="I26" s="11" t="s">
        <v>7</v>
      </c>
      <c r="J26" s="5">
        <f>TRUNC(C26*D26*R26/27,2)</f>
        <v>533.33000000000004</v>
      </c>
      <c r="K26" s="43"/>
      <c r="L26" s="43"/>
      <c r="M26" s="7">
        <v>43.761000000000003</v>
      </c>
      <c r="N26" s="7">
        <v>-98.197100000000006</v>
      </c>
      <c r="O26" s="48"/>
      <c r="P26" s="17">
        <f>SUM(J26*J31)</f>
        <v>7919.9505000000008</v>
      </c>
      <c r="R26">
        <f>SUM(E26/12)</f>
        <v>0.5</v>
      </c>
    </row>
    <row r="27" spans="1:18" ht="18" customHeight="1" x14ac:dyDescent="0.3">
      <c r="A27" s="3">
        <v>7</v>
      </c>
      <c r="B27" s="56" t="s">
        <v>8</v>
      </c>
      <c r="C27" s="12">
        <v>1200</v>
      </c>
      <c r="D27" s="12">
        <v>24</v>
      </c>
      <c r="E27" s="43"/>
      <c r="F27" s="12">
        <v>4</v>
      </c>
      <c r="G27" s="43"/>
      <c r="H27" s="43"/>
      <c r="I27" s="3" t="s">
        <v>7</v>
      </c>
      <c r="J27" s="43"/>
      <c r="K27" s="13">
        <f>TRUNC(C27*D27*R27/27,2)</f>
        <v>355.55</v>
      </c>
      <c r="L27" s="43"/>
      <c r="M27" s="7"/>
      <c r="N27" s="7"/>
      <c r="O27" s="48"/>
      <c r="P27" s="18">
        <f>SUM(K27*K31)</f>
        <v>5279.9175000000005</v>
      </c>
      <c r="R27">
        <f>SUM(F27/12)</f>
        <v>0.33333333333333331</v>
      </c>
    </row>
    <row r="28" spans="1:18" ht="18" customHeight="1" thickBot="1" x14ac:dyDescent="0.35">
      <c r="A28" s="57">
        <v>7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766.71000000000015</v>
      </c>
      <c r="K30" s="41">
        <f>SUM(K27,K24,K21,K18,K15,K12,K9)</f>
        <v>378.95</v>
      </c>
      <c r="L30" s="26"/>
      <c r="M30" s="2">
        <f>J30*1.325</f>
        <v>1015.8907500000001</v>
      </c>
      <c r="N30" s="2">
        <f>K30*1.325</f>
        <v>502.10874999999999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11385.64</v>
      </c>
      <c r="K32" s="14">
        <f>TRUNC(K30*K31,2)</f>
        <v>5627.4</v>
      </c>
      <c r="L32" s="23">
        <f>SUM(P28,P25,P22,P19,P16,P13,P10)</f>
        <v>0</v>
      </c>
      <c r="P32" s="14">
        <f>SUM(J32,K32,L32)</f>
        <v>17013.04</v>
      </c>
    </row>
    <row r="33" ht="15" thickTop="1" x14ac:dyDescent="0.3"/>
  </sheetData>
  <sheetProtection password="CFED" sheet="1" objects="1" scenarios="1" selectLockedCells="1"/>
  <mergeCells count="18">
    <mergeCell ref="L3:M3"/>
    <mergeCell ref="L4:M4"/>
    <mergeCell ref="A30:F30"/>
    <mergeCell ref="A1:P2"/>
    <mergeCell ref="O3:P5"/>
    <mergeCell ref="M5:N5"/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opLeftCell="A1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Davison County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rusty@davsisoncounty.org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43584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8</v>
      </c>
      <c r="B8" s="55" t="s">
        <v>6</v>
      </c>
      <c r="C8" s="4">
        <v>90</v>
      </c>
      <c r="D8" s="4">
        <v>24</v>
      </c>
      <c r="E8" s="4">
        <v>4</v>
      </c>
      <c r="F8" s="43"/>
      <c r="G8" s="43"/>
      <c r="H8" s="43"/>
      <c r="I8" s="11" t="s">
        <v>7</v>
      </c>
      <c r="J8" s="5">
        <f>TRUNC(C8*D8*R8/27,2)</f>
        <v>26.66</v>
      </c>
      <c r="K8" s="43"/>
      <c r="L8" s="43"/>
      <c r="M8" s="6">
        <v>43.760800000000003</v>
      </c>
      <c r="N8" s="6">
        <v>-98.183899999999994</v>
      </c>
      <c r="O8" s="47"/>
      <c r="P8" s="17">
        <f>SUM(J8*J31)</f>
        <v>395.90100000000001</v>
      </c>
      <c r="R8">
        <f>SUM(E8/12)</f>
        <v>0.33333333333333331</v>
      </c>
    </row>
    <row r="9" spans="1:18" ht="18" customHeight="1" x14ac:dyDescent="0.3">
      <c r="A9" s="3">
        <v>8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8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9</v>
      </c>
      <c r="B11" s="55" t="s">
        <v>6</v>
      </c>
      <c r="C11" s="4">
        <v>30</v>
      </c>
      <c r="D11" s="4">
        <v>4</v>
      </c>
      <c r="E11" s="42">
        <v>6</v>
      </c>
      <c r="F11" s="43"/>
      <c r="G11" s="43"/>
      <c r="H11" s="43"/>
      <c r="I11" s="11" t="s">
        <v>7</v>
      </c>
      <c r="J11" s="5">
        <f>TRUNC(C11*D11*R11/27,2)</f>
        <v>2.2200000000000002</v>
      </c>
      <c r="K11" s="43"/>
      <c r="L11" s="43"/>
      <c r="M11" s="6">
        <v>43.760599999999997</v>
      </c>
      <c r="N11" s="6">
        <v>-98.176599999999993</v>
      </c>
      <c r="O11" s="47"/>
      <c r="P11" s="17">
        <f>SUM(J11*J31)</f>
        <v>32.966999999999999</v>
      </c>
      <c r="R11">
        <f>SUM(E11/12)</f>
        <v>0.5</v>
      </c>
    </row>
    <row r="12" spans="1:18" ht="18" customHeight="1" x14ac:dyDescent="0.3">
      <c r="A12" s="3">
        <v>9</v>
      </c>
      <c r="B12" s="56" t="s">
        <v>8</v>
      </c>
      <c r="C12" s="12">
        <v>30</v>
      </c>
      <c r="D12" s="12">
        <v>4</v>
      </c>
      <c r="E12" s="43"/>
      <c r="F12" s="12">
        <v>6</v>
      </c>
      <c r="G12" s="43"/>
      <c r="H12" s="43"/>
      <c r="I12" s="3" t="s">
        <v>7</v>
      </c>
      <c r="J12" s="43"/>
      <c r="K12" s="13">
        <f>TRUNC(C12*D12*R12/27,2)</f>
        <v>2.2200000000000002</v>
      </c>
      <c r="L12" s="43"/>
      <c r="M12" s="7"/>
      <c r="N12" s="7"/>
      <c r="O12" s="48"/>
      <c r="P12" s="18">
        <f>SUM(K12*K31)</f>
        <v>32.966999999999999</v>
      </c>
      <c r="R12">
        <f>SUM(F12/12)</f>
        <v>0.5</v>
      </c>
    </row>
    <row r="13" spans="1:18" ht="18" customHeight="1" thickBot="1" x14ac:dyDescent="0.35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10</v>
      </c>
      <c r="B14" s="56" t="s">
        <v>6</v>
      </c>
      <c r="C14" s="4">
        <v>85</v>
      </c>
      <c r="D14" s="4">
        <v>24</v>
      </c>
      <c r="E14" s="4">
        <v>4</v>
      </c>
      <c r="F14" s="43"/>
      <c r="G14" s="43"/>
      <c r="H14" s="43"/>
      <c r="I14" s="11" t="s">
        <v>7</v>
      </c>
      <c r="J14" s="5">
        <f>TRUNC(C14*D14*R14/27,2)</f>
        <v>25.18</v>
      </c>
      <c r="K14" s="43"/>
      <c r="L14" s="43"/>
      <c r="M14" s="7">
        <v>43.7605</v>
      </c>
      <c r="N14" s="7">
        <v>-98.171000000000006</v>
      </c>
      <c r="O14" s="48"/>
      <c r="P14" s="17">
        <f>SUM(J14*J31)</f>
        <v>373.923</v>
      </c>
      <c r="R14">
        <f>SUM(E14/12)</f>
        <v>0.33333333333333331</v>
      </c>
    </row>
    <row r="15" spans="1:18" ht="18" customHeight="1" x14ac:dyDescent="0.3">
      <c r="A15" s="3">
        <v>10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11</v>
      </c>
      <c r="B17" s="56" t="s">
        <v>6</v>
      </c>
      <c r="C17" s="12">
        <v>140</v>
      </c>
      <c r="D17" s="12">
        <v>24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41.48</v>
      </c>
      <c r="K17" s="43"/>
      <c r="L17" s="43"/>
      <c r="M17" s="7">
        <v>43.7605</v>
      </c>
      <c r="N17" s="7">
        <v>-98.168000000000006</v>
      </c>
      <c r="O17" s="48"/>
      <c r="P17" s="17">
        <f>SUM(J17*J31)</f>
        <v>615.97799999999995</v>
      </c>
      <c r="R17">
        <f>SUM(E17/12)</f>
        <v>0.33333333333333331</v>
      </c>
    </row>
    <row r="18" spans="1:18" ht="18" customHeight="1" x14ac:dyDescent="0.3">
      <c r="A18" s="3">
        <v>11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12</v>
      </c>
      <c r="B20" s="56" t="s">
        <v>6</v>
      </c>
      <c r="C20" s="12">
        <v>80</v>
      </c>
      <c r="D20" s="12">
        <v>24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23.7</v>
      </c>
      <c r="K20" s="43"/>
      <c r="L20" s="43"/>
      <c r="M20" s="7">
        <v>43.759900000000002</v>
      </c>
      <c r="N20" s="7">
        <v>-98.115899999999996</v>
      </c>
      <c r="O20" s="48"/>
      <c r="P20" s="17">
        <f>SUM(J20*J31)</f>
        <v>351.94499999999999</v>
      </c>
      <c r="R20">
        <f>SUM(E20/12)</f>
        <v>0.33333333333333331</v>
      </c>
    </row>
    <row r="21" spans="1:18" ht="18" customHeight="1" x14ac:dyDescent="0.3">
      <c r="A21" s="3">
        <v>12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13</v>
      </c>
      <c r="B23" s="56" t="s">
        <v>6</v>
      </c>
      <c r="C23" s="12">
        <v>772</v>
      </c>
      <c r="D23" s="12">
        <v>24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228.74</v>
      </c>
      <c r="K23" s="43"/>
      <c r="L23" s="43"/>
      <c r="M23" s="7">
        <v>43.793900000000001</v>
      </c>
      <c r="N23" s="7">
        <v>-98.067999999999998</v>
      </c>
      <c r="O23" s="48"/>
      <c r="P23" s="17">
        <f>SUM(J23*J31)</f>
        <v>3396.7890000000002</v>
      </c>
      <c r="R23">
        <f>SUM(E23/12)</f>
        <v>0.33333333333333331</v>
      </c>
    </row>
    <row r="24" spans="1:18" ht="18" customHeight="1" x14ac:dyDescent="0.3">
      <c r="A24" s="3">
        <v>13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14</v>
      </c>
      <c r="B26" s="56" t="s">
        <v>6</v>
      </c>
      <c r="C26" s="12">
        <v>656</v>
      </c>
      <c r="D26" s="12">
        <v>3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24.29</v>
      </c>
      <c r="K26" s="43"/>
      <c r="L26" s="43"/>
      <c r="M26" s="7">
        <v>43.800600000000003</v>
      </c>
      <c r="N26" s="7">
        <v>-98.068100000000001</v>
      </c>
      <c r="O26" s="48"/>
      <c r="P26" s="17">
        <f>SUM(J26*J31)</f>
        <v>360.70650000000001</v>
      </c>
      <c r="R26">
        <f>SUM(E26/12)</f>
        <v>0.33333333333333331</v>
      </c>
    </row>
    <row r="27" spans="1:18" ht="18" customHeight="1" x14ac:dyDescent="0.3">
      <c r="A27" s="3">
        <v>14</v>
      </c>
      <c r="B27" s="56" t="s">
        <v>8</v>
      </c>
      <c r="C27" s="12">
        <v>656</v>
      </c>
      <c r="D27" s="12">
        <v>3</v>
      </c>
      <c r="E27" s="43"/>
      <c r="F27" s="12">
        <v>8</v>
      </c>
      <c r="G27" s="43"/>
      <c r="H27" s="43"/>
      <c r="I27" s="3" t="s">
        <v>7</v>
      </c>
      <c r="J27" s="43"/>
      <c r="K27" s="13">
        <f>TRUNC(C27*D27*R27/27,2)</f>
        <v>48.59</v>
      </c>
      <c r="L27" s="43"/>
      <c r="M27" s="7"/>
      <c r="N27" s="7"/>
      <c r="O27" s="48"/>
      <c r="P27" s="18">
        <f>SUM(K27*K31)</f>
        <v>721.56150000000002</v>
      </c>
      <c r="R27">
        <f>SUM(F27/12)</f>
        <v>0.66666666666666663</v>
      </c>
    </row>
    <row r="28" spans="1:18" ht="18" customHeight="1" thickBot="1" x14ac:dyDescent="0.35">
      <c r="A28" s="57">
        <v>14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372.2700000000001</v>
      </c>
      <c r="K30" s="41">
        <f>SUM(K27,K24,K21,K18,K15,K12,K9)</f>
        <v>50.81</v>
      </c>
      <c r="L30" s="26"/>
      <c r="M30" s="2">
        <f>J30*1.325</f>
        <v>493.2577500000001</v>
      </c>
      <c r="N30" s="2">
        <f>K30*1.325</f>
        <v>67.323250000000002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5528.2</v>
      </c>
      <c r="K32" s="14">
        <f>TRUNC(K30*K31,2)</f>
        <v>754.52</v>
      </c>
      <c r="L32" s="23">
        <f>SUM(P28,P25,P22,P19,P16,P13,P10)</f>
        <v>0</v>
      </c>
      <c r="P32" s="14">
        <f>SUM(J32,K32,L32)</f>
        <v>6282.7199999999993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topLeftCell="A1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Davison County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rusty@davsisoncounty.org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43584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15</v>
      </c>
      <c r="B8" s="55" t="s">
        <v>6</v>
      </c>
      <c r="C8" s="4">
        <v>225</v>
      </c>
      <c r="D8" s="4">
        <v>12</v>
      </c>
      <c r="E8" s="4">
        <v>4</v>
      </c>
      <c r="F8" s="43"/>
      <c r="G8" s="43"/>
      <c r="H8" s="43"/>
      <c r="I8" s="11" t="s">
        <v>7</v>
      </c>
      <c r="J8" s="5">
        <f>TRUNC(C8*D8*R8/27,2)</f>
        <v>33.33</v>
      </c>
      <c r="K8" s="43"/>
      <c r="L8" s="43"/>
      <c r="M8" s="6">
        <v>43.805599999999998</v>
      </c>
      <c r="N8" s="6">
        <v>-98.068100000000001</v>
      </c>
      <c r="O8" s="47"/>
      <c r="P8" s="17">
        <f>SUM(J8*J31)</f>
        <v>494.95049999999998</v>
      </c>
      <c r="R8">
        <f>SUM(E8/12)</f>
        <v>0.33333333333333331</v>
      </c>
    </row>
    <row r="9" spans="1:18" ht="18" customHeight="1" x14ac:dyDescent="0.3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16</v>
      </c>
      <c r="B11" s="55" t="s">
        <v>6</v>
      </c>
      <c r="C11" s="4">
        <v>180</v>
      </c>
      <c r="D11" s="4">
        <v>12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26.66</v>
      </c>
      <c r="K11" s="43"/>
      <c r="L11" s="43"/>
      <c r="M11" s="6">
        <v>43.829799999999999</v>
      </c>
      <c r="N11" s="6">
        <v>-98.068600000000004</v>
      </c>
      <c r="O11" s="47"/>
      <c r="P11" s="17">
        <f>SUM(J11*J31)</f>
        <v>395.90100000000001</v>
      </c>
      <c r="R11">
        <f>SUM(E11/12)</f>
        <v>0.33333333333333331</v>
      </c>
    </row>
    <row r="12" spans="1:18" ht="18" customHeight="1" x14ac:dyDescent="0.3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17</v>
      </c>
      <c r="B14" s="56" t="s">
        <v>6</v>
      </c>
      <c r="C14" s="4">
        <v>80</v>
      </c>
      <c r="D14" s="4">
        <v>12</v>
      </c>
      <c r="E14" s="4">
        <v>6</v>
      </c>
      <c r="F14" s="43"/>
      <c r="G14" s="43"/>
      <c r="H14" s="43"/>
      <c r="I14" s="11" t="s">
        <v>7</v>
      </c>
      <c r="J14" s="5">
        <f>TRUNC(C14*D14*R14/27,2)</f>
        <v>17.77</v>
      </c>
      <c r="K14" s="43"/>
      <c r="L14" s="43"/>
      <c r="M14" s="7">
        <v>43.834099999999999</v>
      </c>
      <c r="N14" s="7">
        <v>-97.967500000000001</v>
      </c>
      <c r="O14" s="48"/>
      <c r="P14" s="17">
        <f>SUM(J14*J31)</f>
        <v>263.8845</v>
      </c>
      <c r="R14">
        <f>SUM(E14/12)</f>
        <v>0.5</v>
      </c>
    </row>
    <row r="15" spans="1:18" ht="18" customHeight="1" x14ac:dyDescent="0.3">
      <c r="A15" s="3">
        <v>17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18</v>
      </c>
      <c r="B17" s="56" t="s">
        <v>6</v>
      </c>
      <c r="C17" s="12">
        <v>181</v>
      </c>
      <c r="D17" s="12">
        <v>2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4.46</v>
      </c>
      <c r="K17" s="43"/>
      <c r="L17" s="43"/>
      <c r="M17" s="7">
        <v>43.838900000000002</v>
      </c>
      <c r="N17" s="7">
        <v>-97.967500000000001</v>
      </c>
      <c r="O17" s="48"/>
      <c r="P17" s="17">
        <f>SUM(J17*J31)</f>
        <v>66.230999999999995</v>
      </c>
      <c r="R17">
        <f>SUM(E17/12)</f>
        <v>0.33333333333333331</v>
      </c>
    </row>
    <row r="18" spans="1:18" ht="18" customHeight="1" x14ac:dyDescent="0.3">
      <c r="A18" s="3">
        <v>18</v>
      </c>
      <c r="B18" s="56" t="s">
        <v>8</v>
      </c>
      <c r="C18" s="12">
        <v>181</v>
      </c>
      <c r="D18" s="12">
        <v>2</v>
      </c>
      <c r="E18" s="43"/>
      <c r="F18" s="12">
        <v>4</v>
      </c>
      <c r="G18" s="43"/>
      <c r="H18" s="43"/>
      <c r="I18" s="3" t="s">
        <v>7</v>
      </c>
      <c r="J18" s="43"/>
      <c r="K18" s="13">
        <f>TRUNC(C18*D18*R18/27,2)</f>
        <v>4.46</v>
      </c>
      <c r="L18" s="43"/>
      <c r="M18" s="7"/>
      <c r="N18" s="7"/>
      <c r="O18" s="48"/>
      <c r="P18" s="18">
        <f>SUM(K18*K31)</f>
        <v>66.230999999999995</v>
      </c>
      <c r="R18">
        <f>SUM(F18/12)</f>
        <v>0.33333333333333331</v>
      </c>
    </row>
    <row r="19" spans="1:18" ht="18" customHeight="1" thickBot="1" x14ac:dyDescent="0.35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19</v>
      </c>
      <c r="B20" s="56" t="s">
        <v>6</v>
      </c>
      <c r="C20" s="12">
        <v>281</v>
      </c>
      <c r="D20" s="12">
        <v>4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13.87</v>
      </c>
      <c r="K20" s="43"/>
      <c r="L20" s="43"/>
      <c r="M20" s="7">
        <v>43.842500000000001</v>
      </c>
      <c r="N20" s="7">
        <v>-97.967399999999998</v>
      </c>
      <c r="O20" s="48"/>
      <c r="P20" s="17">
        <f>SUM(J20*J31)</f>
        <v>205.96949999999998</v>
      </c>
      <c r="R20">
        <f>SUM(E20/12)</f>
        <v>0.33333333333333331</v>
      </c>
    </row>
    <row r="21" spans="1:18" ht="18" customHeight="1" x14ac:dyDescent="0.3">
      <c r="A21" s="3">
        <v>19</v>
      </c>
      <c r="B21" s="56" t="s">
        <v>8</v>
      </c>
      <c r="C21" s="12">
        <v>281</v>
      </c>
      <c r="D21" s="12">
        <v>4</v>
      </c>
      <c r="E21" s="43"/>
      <c r="F21" s="12">
        <v>4</v>
      </c>
      <c r="G21" s="43"/>
      <c r="H21" s="43"/>
      <c r="I21" s="3" t="s">
        <v>7</v>
      </c>
      <c r="J21" s="43"/>
      <c r="K21" s="13">
        <f>TRUNC(C21*D21*R21/27,2)</f>
        <v>13.87</v>
      </c>
      <c r="L21" s="43"/>
      <c r="M21" s="7"/>
      <c r="N21" s="7"/>
      <c r="O21" s="48"/>
      <c r="P21" s="18">
        <f>SUM(K21*K31)</f>
        <v>205.96949999999998</v>
      </c>
      <c r="R21">
        <f>SUM(F21/12)</f>
        <v>0.33333333333333331</v>
      </c>
    </row>
    <row r="22" spans="1:18" ht="18" customHeight="1" thickBot="1" x14ac:dyDescent="0.35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20</v>
      </c>
      <c r="B23" s="56" t="s">
        <v>6</v>
      </c>
      <c r="C23" s="12">
        <v>357</v>
      </c>
      <c r="D23" s="12">
        <v>3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13.22</v>
      </c>
      <c r="K23" s="43"/>
      <c r="L23" s="43"/>
      <c r="M23" s="7">
        <v>43.7714</v>
      </c>
      <c r="N23" s="7">
        <v>-97.988799999999998</v>
      </c>
      <c r="O23" s="48"/>
      <c r="P23" s="17">
        <f>SUM(J23*J31)</f>
        <v>196.31700000000001</v>
      </c>
      <c r="R23">
        <f>SUM(E23/12)</f>
        <v>0.33333333333333331</v>
      </c>
    </row>
    <row r="24" spans="1:18" ht="18" customHeight="1" x14ac:dyDescent="0.3">
      <c r="A24" s="3">
        <v>20</v>
      </c>
      <c r="B24" s="56" t="s">
        <v>8</v>
      </c>
      <c r="C24" s="12">
        <v>357</v>
      </c>
      <c r="D24" s="12">
        <v>3</v>
      </c>
      <c r="E24" s="43"/>
      <c r="F24" s="12">
        <v>8</v>
      </c>
      <c r="G24" s="43"/>
      <c r="H24" s="43"/>
      <c r="I24" s="3" t="s">
        <v>7</v>
      </c>
      <c r="J24" s="43"/>
      <c r="K24" s="13">
        <f>TRUNC(C24*D24*R24/27,2)</f>
        <v>26.44</v>
      </c>
      <c r="L24" s="43"/>
      <c r="M24" s="7"/>
      <c r="N24" s="7"/>
      <c r="O24" s="48"/>
      <c r="P24" s="18">
        <f>SUM(K24*K31)</f>
        <v>392.63400000000001</v>
      </c>
      <c r="R24">
        <f>SUM(F24/12)</f>
        <v>0.66666666666666663</v>
      </c>
    </row>
    <row r="25" spans="1:18" ht="18" customHeight="1" thickBot="1" x14ac:dyDescent="0.35">
      <c r="A25" s="57">
        <v>20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21</v>
      </c>
      <c r="B26" s="56" t="s">
        <v>6</v>
      </c>
      <c r="C26" s="12">
        <v>840</v>
      </c>
      <c r="D26" s="12">
        <v>12</v>
      </c>
      <c r="E26" s="12">
        <v>6</v>
      </c>
      <c r="F26" s="43"/>
      <c r="G26" s="43"/>
      <c r="H26" s="43"/>
      <c r="I26" s="11" t="s">
        <v>7</v>
      </c>
      <c r="J26" s="5">
        <f>TRUNC(C26*D26*R26/27,2)</f>
        <v>186.66</v>
      </c>
      <c r="K26" s="43"/>
      <c r="L26" s="43"/>
      <c r="M26" s="7">
        <v>43.763199999999998</v>
      </c>
      <c r="N26" s="7">
        <v>-97.986900000000006</v>
      </c>
      <c r="O26" s="48"/>
      <c r="P26" s="17">
        <f>SUM(J26*J31)</f>
        <v>2771.9009999999998</v>
      </c>
      <c r="R26">
        <f>SUM(E26/12)</f>
        <v>0.5</v>
      </c>
    </row>
    <row r="27" spans="1:18" ht="18" customHeight="1" x14ac:dyDescent="0.3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21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295.97000000000003</v>
      </c>
      <c r="K30" s="41">
        <f>SUM(K27,K24,K21,K18,K15,K12,K9)</f>
        <v>44.77</v>
      </c>
      <c r="L30" s="26"/>
      <c r="M30" s="2">
        <f>J30*1.325</f>
        <v>392.16025000000002</v>
      </c>
      <c r="N30" s="2">
        <f>K30*1.325</f>
        <v>59.320250000000001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4395.1499999999996</v>
      </c>
      <c r="K32" s="14">
        <f>TRUNC(K30*K31,2)</f>
        <v>664.83</v>
      </c>
      <c r="L32" s="23">
        <f>SUM(P28,P25,P22,P19,P16,P13,P10)</f>
        <v>0</v>
      </c>
      <c r="P32" s="14">
        <f>SUM(J32,K32,L32)</f>
        <v>5059.9799999999996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1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Davison County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rusty@davsisoncounty.org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43584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22</v>
      </c>
      <c r="B8" s="55" t="s">
        <v>6</v>
      </c>
      <c r="C8" s="4">
        <v>166</v>
      </c>
      <c r="D8" s="4">
        <v>24</v>
      </c>
      <c r="E8" s="4">
        <v>6</v>
      </c>
      <c r="F8" s="43"/>
      <c r="G8" s="43"/>
      <c r="H8" s="43"/>
      <c r="I8" s="11" t="s">
        <v>7</v>
      </c>
      <c r="J8" s="5">
        <f>TRUNC(C8*D8*R8/27,2)</f>
        <v>73.77</v>
      </c>
      <c r="K8" s="43"/>
      <c r="L8" s="43"/>
      <c r="M8" s="6">
        <v>43.759799999999998</v>
      </c>
      <c r="N8" s="6">
        <v>-98.186599999999999</v>
      </c>
      <c r="O8" s="47"/>
      <c r="P8" s="17">
        <f>SUM(J8*J31)</f>
        <v>1095.4845</v>
      </c>
      <c r="R8">
        <f>SUM(E8/12)</f>
        <v>0.5</v>
      </c>
    </row>
    <row r="9" spans="1:18" ht="18" customHeight="1" x14ac:dyDescent="0.3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23</v>
      </c>
      <c r="B11" s="55" t="s">
        <v>6</v>
      </c>
      <c r="C11" s="4">
        <v>416</v>
      </c>
      <c r="D11" s="4">
        <v>24</v>
      </c>
      <c r="E11" s="42">
        <v>6</v>
      </c>
      <c r="F11" s="43"/>
      <c r="G11" s="43"/>
      <c r="H11" s="43"/>
      <c r="I11" s="11" t="s">
        <v>7</v>
      </c>
      <c r="J11" s="5">
        <f>TRUNC(C11*D11*R11/27,2)</f>
        <v>184.88</v>
      </c>
      <c r="K11" s="43"/>
      <c r="L11" s="43"/>
      <c r="M11" s="6">
        <v>43.7532</v>
      </c>
      <c r="N11" s="6">
        <v>-98.186700000000002</v>
      </c>
      <c r="O11" s="47"/>
      <c r="P11" s="17">
        <f>SUM(J11*J31)</f>
        <v>2745.4679999999998</v>
      </c>
      <c r="R11">
        <f>SUM(E11/12)</f>
        <v>0.5</v>
      </c>
    </row>
    <row r="12" spans="1:18" ht="18" customHeight="1" x14ac:dyDescent="0.3">
      <c r="A12" s="3">
        <v>23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23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24</v>
      </c>
      <c r="B14" s="56" t="s">
        <v>6</v>
      </c>
      <c r="C14" s="4">
        <v>90</v>
      </c>
      <c r="D14" s="4">
        <v>24</v>
      </c>
      <c r="E14" s="4">
        <v>6</v>
      </c>
      <c r="F14" s="43"/>
      <c r="G14" s="43"/>
      <c r="H14" s="43"/>
      <c r="I14" s="11" t="s">
        <v>7</v>
      </c>
      <c r="J14" s="5">
        <f>TRUNC(C14*D14*R14/27,2)</f>
        <v>40</v>
      </c>
      <c r="K14" s="43"/>
      <c r="L14" s="43"/>
      <c r="M14" s="7">
        <v>43.747500000000002</v>
      </c>
      <c r="N14" s="7">
        <v>-98.186800000000005</v>
      </c>
      <c r="O14" s="48"/>
      <c r="P14" s="17">
        <f>SUM(J14*J31)</f>
        <v>594</v>
      </c>
      <c r="R14">
        <f>SUM(E14/12)</f>
        <v>0.5</v>
      </c>
    </row>
    <row r="15" spans="1:18" ht="18" customHeight="1" x14ac:dyDescent="0.3">
      <c r="A15" s="3">
        <v>24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25</v>
      </c>
      <c r="B17" s="56" t="s">
        <v>6</v>
      </c>
      <c r="C17" s="12">
        <v>110</v>
      </c>
      <c r="D17" s="12">
        <v>24</v>
      </c>
      <c r="E17" s="12">
        <v>6</v>
      </c>
      <c r="F17" s="43"/>
      <c r="G17" s="43"/>
      <c r="H17" s="43"/>
      <c r="I17" s="11" t="s">
        <v>7</v>
      </c>
      <c r="J17" s="5">
        <f>TRUNC(C17*D17*R17/27,2)</f>
        <v>48.88</v>
      </c>
      <c r="K17" s="43"/>
      <c r="L17" s="43"/>
      <c r="M17" s="7">
        <v>43.743000000000002</v>
      </c>
      <c r="N17" s="7">
        <v>-98.186800000000005</v>
      </c>
      <c r="O17" s="48"/>
      <c r="P17" s="17">
        <f>SUM(J17*J31)</f>
        <v>725.86800000000005</v>
      </c>
      <c r="R17">
        <f>SUM(E17/12)</f>
        <v>0.5</v>
      </c>
    </row>
    <row r="18" spans="1:18" ht="18" customHeight="1" x14ac:dyDescent="0.3">
      <c r="A18" s="3">
        <v>25</v>
      </c>
      <c r="B18" s="56" t="s">
        <v>8</v>
      </c>
      <c r="C18" s="12">
        <v>110</v>
      </c>
      <c r="D18" s="12">
        <v>24</v>
      </c>
      <c r="E18" s="43"/>
      <c r="F18" s="12">
        <v>12</v>
      </c>
      <c r="G18" s="43"/>
      <c r="H18" s="43"/>
      <c r="I18" s="3" t="s">
        <v>7</v>
      </c>
      <c r="J18" s="43"/>
      <c r="K18" s="13">
        <f>TRUNC(C18*D18*R18/27,2)</f>
        <v>97.77</v>
      </c>
      <c r="L18" s="43"/>
      <c r="M18" s="7"/>
      <c r="N18" s="7"/>
      <c r="O18" s="48"/>
      <c r="P18" s="18">
        <f>SUM(K18*K31)</f>
        <v>1451.8844999999999</v>
      </c>
      <c r="R18">
        <f>SUM(F18/12)</f>
        <v>1</v>
      </c>
    </row>
    <row r="19" spans="1:18" ht="18" customHeight="1" thickBot="1" x14ac:dyDescent="0.35">
      <c r="A19" s="57">
        <v>25</v>
      </c>
      <c r="B19" s="58" t="s">
        <v>19</v>
      </c>
      <c r="C19" s="44"/>
      <c r="D19" s="44"/>
      <c r="E19" s="44"/>
      <c r="F19" s="44"/>
      <c r="G19" s="15">
        <v>40</v>
      </c>
      <c r="H19" s="15">
        <v>18</v>
      </c>
      <c r="I19" s="10" t="s">
        <v>7</v>
      </c>
      <c r="J19" s="44"/>
      <c r="K19" s="44"/>
      <c r="L19" s="51">
        <v>11.77</v>
      </c>
      <c r="M19" s="16"/>
      <c r="N19" s="16"/>
      <c r="O19" s="49"/>
      <c r="P19" s="19">
        <f>SUM(L19*G19)</f>
        <v>470.79999999999995</v>
      </c>
      <c r="R19">
        <f>SUM(L19*G19)</f>
        <v>470.79999999999995</v>
      </c>
    </row>
    <row r="20" spans="1:18" ht="18" customHeight="1" x14ac:dyDescent="0.3">
      <c r="A20" s="3">
        <v>26</v>
      </c>
      <c r="B20" s="56" t="s">
        <v>6</v>
      </c>
      <c r="C20" s="12">
        <v>338</v>
      </c>
      <c r="D20" s="12">
        <v>10</v>
      </c>
      <c r="E20" s="12">
        <v>6</v>
      </c>
      <c r="F20" s="43"/>
      <c r="G20" s="43"/>
      <c r="H20" s="43"/>
      <c r="I20" s="11" t="s">
        <v>7</v>
      </c>
      <c r="J20" s="5">
        <f>TRUNC(C20*D20*R20/27,2)</f>
        <v>62.59</v>
      </c>
      <c r="K20" s="43"/>
      <c r="L20" s="43"/>
      <c r="M20" s="7">
        <v>43.7087</v>
      </c>
      <c r="N20" s="7">
        <v>-98.186599999999999</v>
      </c>
      <c r="O20" s="48"/>
      <c r="P20" s="17">
        <f>SUM(J20*J31)</f>
        <v>929.4615</v>
      </c>
      <c r="R20">
        <f>SUM(E20/12)</f>
        <v>0.5</v>
      </c>
    </row>
    <row r="21" spans="1:18" ht="18" customHeight="1" x14ac:dyDescent="0.3">
      <c r="A21" s="3">
        <v>26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26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27</v>
      </c>
      <c r="B23" s="56" t="s">
        <v>6</v>
      </c>
      <c r="C23" s="12">
        <v>32</v>
      </c>
      <c r="D23" s="12">
        <v>24</v>
      </c>
      <c r="E23" s="12">
        <v>6</v>
      </c>
      <c r="F23" s="43"/>
      <c r="G23" s="43"/>
      <c r="H23" s="43"/>
      <c r="I23" s="11" t="s">
        <v>7</v>
      </c>
      <c r="J23" s="5">
        <f>TRUNC(C23*D23*R23/27,2)</f>
        <v>14.22</v>
      </c>
      <c r="K23" s="43"/>
      <c r="L23" s="43"/>
      <c r="M23" s="7">
        <v>43.7575</v>
      </c>
      <c r="N23" s="7">
        <v>-98.305499999999995</v>
      </c>
      <c r="O23" s="48"/>
      <c r="P23" s="17">
        <f>SUM(J23*J31)</f>
        <v>211.167</v>
      </c>
      <c r="R23">
        <f>SUM(E23/12)</f>
        <v>0.5</v>
      </c>
    </row>
    <row r="24" spans="1:18" ht="18" customHeight="1" x14ac:dyDescent="0.3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28</v>
      </c>
      <c r="B26" s="56" t="s">
        <v>6</v>
      </c>
      <c r="C26" s="12">
        <v>163</v>
      </c>
      <c r="D26" s="12">
        <v>12</v>
      </c>
      <c r="E26" s="12">
        <v>6</v>
      </c>
      <c r="F26" s="43"/>
      <c r="G26" s="43"/>
      <c r="H26" s="43"/>
      <c r="I26" s="11" t="s">
        <v>7</v>
      </c>
      <c r="J26" s="5">
        <f>TRUNC(C26*D26*R26/27,2)</f>
        <v>36.22</v>
      </c>
      <c r="K26" s="43"/>
      <c r="L26" s="43"/>
      <c r="M26" s="7">
        <v>43.753</v>
      </c>
      <c r="N26" s="7">
        <v>-98.245800000000003</v>
      </c>
      <c r="O26" s="48"/>
      <c r="P26" s="17">
        <f>SUM(J26*J31)</f>
        <v>537.86699999999996</v>
      </c>
      <c r="R26">
        <f>SUM(E26/12)</f>
        <v>0.5</v>
      </c>
    </row>
    <row r="27" spans="1:18" ht="18" customHeight="1" x14ac:dyDescent="0.3">
      <c r="A27" s="3">
        <v>28</v>
      </c>
      <c r="B27" s="56" t="s">
        <v>8</v>
      </c>
      <c r="C27" s="12">
        <v>163</v>
      </c>
      <c r="D27" s="12">
        <v>12</v>
      </c>
      <c r="E27" s="43"/>
      <c r="F27" s="12">
        <v>4</v>
      </c>
      <c r="G27" s="43"/>
      <c r="H27" s="43"/>
      <c r="I27" s="3" t="s">
        <v>7</v>
      </c>
      <c r="J27" s="43"/>
      <c r="K27" s="13">
        <f>TRUNC(C27*D27*R27/27,2)</f>
        <v>24.14</v>
      </c>
      <c r="L27" s="43"/>
      <c r="M27" s="7"/>
      <c r="N27" s="7"/>
      <c r="O27" s="48"/>
      <c r="P27" s="18">
        <f>SUM(K27*K31)</f>
        <v>358.47899999999998</v>
      </c>
      <c r="R27">
        <f>SUM(F27/12)</f>
        <v>0.33333333333333331</v>
      </c>
    </row>
    <row r="28" spans="1:18" ht="18" customHeight="1" thickBot="1" x14ac:dyDescent="0.35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460.55999999999995</v>
      </c>
      <c r="K30" s="41">
        <f>SUM(K27,K24,K21,K18,K15,K12,K9)</f>
        <v>121.91</v>
      </c>
      <c r="L30" s="26"/>
      <c r="M30" s="2">
        <f>J30*1.325</f>
        <v>610.24199999999996</v>
      </c>
      <c r="N30" s="2">
        <f>K30*1.325</f>
        <v>161.53074999999998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6839.31</v>
      </c>
      <c r="K32" s="14">
        <f>TRUNC(K30*K31,2)</f>
        <v>1810.36</v>
      </c>
      <c r="L32" s="23">
        <f>SUM(P28,P25,P22,P19,P16,P13,P10)</f>
        <v>470.79999999999995</v>
      </c>
      <c r="P32" s="14">
        <f>SUM(J32,K32,L32)</f>
        <v>9120.4699999999993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topLeftCell="A1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Davison County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rusty@davsisoncounty.org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43584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29</v>
      </c>
      <c r="B8" s="55" t="s">
        <v>6</v>
      </c>
      <c r="C8" s="4">
        <v>262</v>
      </c>
      <c r="D8" s="4">
        <v>24</v>
      </c>
      <c r="E8" s="4">
        <v>4</v>
      </c>
      <c r="F8" s="43"/>
      <c r="G8" s="43"/>
      <c r="H8" s="43"/>
      <c r="I8" s="11" t="s">
        <v>7</v>
      </c>
      <c r="J8" s="5">
        <f>TRUNC(C8*D8*R8/27,2)</f>
        <v>77.62</v>
      </c>
      <c r="K8" s="43"/>
      <c r="L8" s="43"/>
      <c r="M8" s="6">
        <v>43.725999999999999</v>
      </c>
      <c r="N8" s="6">
        <v>-98.106700000000004</v>
      </c>
      <c r="O8" s="47"/>
      <c r="P8" s="17">
        <f>SUM(J8*J31)</f>
        <v>1152.6570000000002</v>
      </c>
      <c r="R8">
        <f>SUM(E8/12)</f>
        <v>0.33333333333333331</v>
      </c>
    </row>
    <row r="9" spans="1:18" ht="18" customHeight="1" x14ac:dyDescent="0.3">
      <c r="A9" s="3">
        <v>29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29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30</v>
      </c>
      <c r="B11" s="55" t="s">
        <v>6</v>
      </c>
      <c r="C11" s="4">
        <v>88</v>
      </c>
      <c r="D11" s="4">
        <v>24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26.07</v>
      </c>
      <c r="K11" s="43"/>
      <c r="L11" s="43"/>
      <c r="M11" s="6">
        <v>43.7239</v>
      </c>
      <c r="N11" s="6">
        <v>-98.1066</v>
      </c>
      <c r="O11" s="47"/>
      <c r="P11" s="17">
        <f>SUM(J11*J31)</f>
        <v>387.1395</v>
      </c>
      <c r="R11">
        <f>SUM(E11/12)</f>
        <v>0.33333333333333331</v>
      </c>
    </row>
    <row r="12" spans="1:18" ht="18" customHeight="1" x14ac:dyDescent="0.3">
      <c r="A12" s="3">
        <v>30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31</v>
      </c>
      <c r="B14" s="56" t="s">
        <v>6</v>
      </c>
      <c r="C14" s="4">
        <v>200</v>
      </c>
      <c r="D14" s="4">
        <v>24</v>
      </c>
      <c r="E14" s="4">
        <v>6</v>
      </c>
      <c r="F14" s="43"/>
      <c r="G14" s="43"/>
      <c r="H14" s="43"/>
      <c r="I14" s="11" t="s">
        <v>7</v>
      </c>
      <c r="J14" s="5">
        <f>TRUNC(C14*D14*R14/27,2)</f>
        <v>88.88</v>
      </c>
      <c r="K14" s="43"/>
      <c r="L14" s="43"/>
      <c r="M14" s="7">
        <v>43.718800000000002</v>
      </c>
      <c r="N14" s="7">
        <v>-98.106700000000004</v>
      </c>
      <c r="O14" s="48"/>
      <c r="P14" s="17">
        <f>SUM(J14*J31)</f>
        <v>1319.8679999999999</v>
      </c>
      <c r="R14">
        <f>SUM(E14/12)</f>
        <v>0.5</v>
      </c>
    </row>
    <row r="15" spans="1:18" ht="18" customHeight="1" x14ac:dyDescent="0.3">
      <c r="A15" s="3">
        <v>31</v>
      </c>
      <c r="B15" s="56" t="s">
        <v>8</v>
      </c>
      <c r="C15" s="12">
        <v>200</v>
      </c>
      <c r="D15" s="12">
        <v>24</v>
      </c>
      <c r="E15" s="43"/>
      <c r="F15" s="12">
        <v>12</v>
      </c>
      <c r="G15" s="43"/>
      <c r="H15" s="43"/>
      <c r="I15" s="3" t="s">
        <v>7</v>
      </c>
      <c r="J15" s="43"/>
      <c r="K15" s="13">
        <f>TRUNC(C15*D15*R15/27,2)</f>
        <v>177.77</v>
      </c>
      <c r="L15" s="43"/>
      <c r="M15" s="7"/>
      <c r="N15" s="7"/>
      <c r="O15" s="48"/>
      <c r="P15" s="18">
        <f>SUM(K15*K31)</f>
        <v>2639.8845000000001</v>
      </c>
      <c r="R15">
        <f>SUM(F15/12)</f>
        <v>1</v>
      </c>
    </row>
    <row r="16" spans="1:18" ht="18" customHeight="1" thickBot="1" x14ac:dyDescent="0.35">
      <c r="A16" s="57">
        <v>31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32</v>
      </c>
      <c r="B17" s="56" t="s">
        <v>6</v>
      </c>
      <c r="C17" s="12">
        <v>240</v>
      </c>
      <c r="D17" s="12">
        <v>24</v>
      </c>
      <c r="E17" s="12">
        <v>6</v>
      </c>
      <c r="F17" s="43"/>
      <c r="G17" s="43"/>
      <c r="H17" s="43"/>
      <c r="I17" s="11" t="s">
        <v>7</v>
      </c>
      <c r="J17" s="5">
        <f>TRUNC(C17*D17*R17/27,2)</f>
        <v>106.66</v>
      </c>
      <c r="K17" s="43"/>
      <c r="L17" s="43"/>
      <c r="M17" s="7">
        <v>43.709400000000002</v>
      </c>
      <c r="N17" s="7">
        <v>-98.106499999999997</v>
      </c>
      <c r="O17" s="48"/>
      <c r="P17" s="17">
        <f>SUM(J17*J31)</f>
        <v>1583.9009999999998</v>
      </c>
      <c r="R17">
        <f>SUM(E17/12)</f>
        <v>0.5</v>
      </c>
    </row>
    <row r="18" spans="1:18" ht="18" customHeight="1" x14ac:dyDescent="0.3">
      <c r="A18" s="3">
        <v>32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32</v>
      </c>
      <c r="B19" s="58" t="s">
        <v>19</v>
      </c>
      <c r="C19" s="44"/>
      <c r="D19" s="44"/>
      <c r="E19" s="44"/>
      <c r="F19" s="44"/>
      <c r="G19" s="15">
        <v>40</v>
      </c>
      <c r="H19" s="15">
        <v>18</v>
      </c>
      <c r="I19" s="10" t="s">
        <v>7</v>
      </c>
      <c r="J19" s="44"/>
      <c r="K19" s="44"/>
      <c r="L19" s="51">
        <v>11.77</v>
      </c>
      <c r="M19" s="16"/>
      <c r="N19" s="16"/>
      <c r="O19" s="49"/>
      <c r="P19" s="19">
        <f>SUM(L19*G19)</f>
        <v>470.79999999999995</v>
      </c>
      <c r="R19">
        <f>SUM(L19*G19)</f>
        <v>470.79999999999995</v>
      </c>
    </row>
    <row r="20" spans="1:18" ht="18" customHeight="1" x14ac:dyDescent="0.3">
      <c r="A20" s="3">
        <v>33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34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35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35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299.23</v>
      </c>
      <c r="K30" s="41">
        <f>SUM(K27,K24,K21,K18,K15,K12,K9)</f>
        <v>177.77</v>
      </c>
      <c r="L30" s="26"/>
      <c r="M30" s="2">
        <f>J30*1.325</f>
        <v>396.47975000000002</v>
      </c>
      <c r="N30" s="2">
        <f>K30*1.325</f>
        <v>235.54525000000001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4443.5600000000004</v>
      </c>
      <c r="K32" s="14">
        <f>TRUNC(K30*K31,2)</f>
        <v>2639.88</v>
      </c>
      <c r="L32" s="23">
        <f>SUM(P28,P25,P22,P19,P16,P13,P10)</f>
        <v>470.79999999999995</v>
      </c>
      <c r="P32" s="14">
        <f>SUM(J32,K32,L32)</f>
        <v>7554.2400000000007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 1-7</vt:lpstr>
      <vt:lpstr>Sites 8-14</vt:lpstr>
      <vt:lpstr>Sites 15-21</vt:lpstr>
      <vt:lpstr>Sites 22-28</vt:lpstr>
      <vt:lpstr>Sites 29-35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cp:lastPrinted>2019-04-01T16:57:22Z</cp:lastPrinted>
  <dcterms:created xsi:type="dcterms:W3CDTF">2016-06-03T21:15:09Z</dcterms:created>
  <dcterms:modified xsi:type="dcterms:W3CDTF">2019-04-30T13:39:43Z</dcterms:modified>
</cp:coreProperties>
</file>